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araton1" sheetId="1" r:id="rId1"/>
    <sheet name="maraton2" sheetId="2" r:id="rId2"/>
    <sheet name="25 km" sheetId="3" r:id="rId3"/>
    <sheet name="velká cedule" sheetId="4" r:id="rId4"/>
  </sheets>
  <definedNames>
    <definedName name="_xlnm.Print_Area" localSheetId="2">'25 km'!$A$1:$D$28</definedName>
    <definedName name="_xlnm.Print_Area" localSheetId="1">'maraton2'!$A$9:$F$50</definedName>
    <definedName name="_xlnm.Print_Area" localSheetId="3">'velká cedule'!$B:$C</definedName>
  </definedNames>
  <calcPr fullCalcOnLoad="1"/>
</workbook>
</file>

<file path=xl/sharedStrings.xml><?xml version="1.0" encoding="utf-8"?>
<sst xmlns="http://schemas.openxmlformats.org/spreadsheetml/2006/main" count="66" uniqueCount="43">
  <si>
    <t>tempo</t>
  </si>
  <si>
    <t>4m 30s</t>
  </si>
  <si>
    <t>4m 37s</t>
  </si>
  <si>
    <t>4m 44s</t>
  </si>
  <si>
    <t>km</t>
  </si>
  <si>
    <t>h:m:s</t>
  </si>
  <si>
    <t>22:30</t>
  </si>
  <si>
    <t>23:06</t>
  </si>
  <si>
    <t>27:42</t>
  </si>
  <si>
    <t>45:00</t>
  </si>
  <si>
    <t>46:12</t>
  </si>
  <si>
    <t>47:24</t>
  </si>
  <si>
    <t>1:07:30</t>
  </si>
  <si>
    <t>1:09:18</t>
  </si>
  <si>
    <t>1:11:06</t>
  </si>
  <si>
    <t>1:30:00</t>
  </si>
  <si>
    <t>1:32:24</t>
  </si>
  <si>
    <t>1:34:48</t>
  </si>
  <si>
    <t>1:52:30</t>
  </si>
  <si>
    <t>1:55:30</t>
  </si>
  <si>
    <t>1:58:30</t>
  </si>
  <si>
    <t>2:15:00</t>
  </si>
  <si>
    <t>2:18:36</t>
  </si>
  <si>
    <t>2:22:12</t>
  </si>
  <si>
    <t>2:37:30</t>
  </si>
  <si>
    <t>2:41:42</t>
  </si>
  <si>
    <t>2:45:54</t>
  </si>
  <si>
    <t>3:00:00</t>
  </si>
  <si>
    <t>3:04:48</t>
  </si>
  <si>
    <t>3:09:36</t>
  </si>
  <si>
    <t>3:10:00</t>
  </si>
  <si>
    <t>3:15:00</t>
  </si>
  <si>
    <t>3:20:00</t>
  </si>
  <si>
    <t>tabulky s mezičasy pro celé km</t>
  </si>
  <si>
    <t>tabulky s mezičasy se započtením náběhu 195 m</t>
  </si>
  <si>
    <t>čas M</t>
  </si>
  <si>
    <t>tj. kol</t>
  </si>
  <si>
    <t>čas</t>
  </si>
  <si>
    <t>plus 10 s</t>
  </si>
  <si>
    <t>plus 5 s</t>
  </si>
  <si>
    <t>držet</t>
  </si>
  <si>
    <t>1:29:40</t>
  </si>
  <si>
    <t>čas na kolo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</si>
</sst>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0.000"/>
    <numFmt numFmtId="166" formatCode="hh:mm"/>
    <numFmt numFmtId="167" formatCode="[h]:mm:ss;@"/>
  </numFmts>
  <fonts count="1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10"/>
      <name val="Arial"/>
      <family val="2"/>
    </font>
    <font>
      <sz val="12"/>
      <name val="Arial"/>
      <family val="2"/>
    </font>
    <font>
      <b/>
      <sz val="200"/>
      <name val="Arial"/>
      <family val="2"/>
    </font>
    <font>
      <b/>
      <sz val="200"/>
      <color indexed="10"/>
      <name val="Arial"/>
      <family val="2"/>
    </font>
    <font>
      <sz val="200"/>
      <name val="Arial"/>
      <family val="2"/>
    </font>
    <font>
      <b/>
      <sz val="26"/>
      <color indexed="55"/>
      <name val="Arial"/>
      <family val="2"/>
    </font>
    <font>
      <b/>
      <sz val="18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26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6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164" fontId="15" fillId="0" borderId="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/>
    </xf>
    <xf numFmtId="164" fontId="11" fillId="4" borderId="0" xfId="0" applyNumberFormat="1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/>
    </xf>
    <xf numFmtId="164" fontId="3" fillId="4" borderId="0" xfId="0" applyNumberFormat="1" applyFont="1" applyFill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164" fontId="11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3" fillId="0" borderId="7" xfId="0" applyNumberFormat="1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4" borderId="8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center"/>
      <protection/>
    </xf>
    <xf numFmtId="167" fontId="3" fillId="0" borderId="7" xfId="0" applyNumberFormat="1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13" fillId="4" borderId="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164" fontId="11" fillId="0" borderId="4" xfId="0" applyNumberFormat="1" applyFont="1" applyFill="1" applyBorder="1" applyAlignment="1" applyProtection="1">
      <alignment horizontal="center"/>
      <protection/>
    </xf>
    <xf numFmtId="165" fontId="5" fillId="0" borderId="3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165" fontId="5" fillId="0" borderId="9" xfId="0" applyNumberFormat="1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/>
      <protection/>
    </xf>
    <xf numFmtId="165" fontId="5" fillId="0" borderId="5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/>
      <protection/>
    </xf>
    <xf numFmtId="164" fontId="11" fillId="0" borderId="11" xfId="0" applyNumberFormat="1" applyFont="1" applyFill="1" applyBorder="1" applyAlignment="1" applyProtection="1">
      <alignment horizontal="center"/>
      <protection/>
    </xf>
    <xf numFmtId="165" fontId="5" fillId="0" borderId="6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14" fillId="4" borderId="0" xfId="0" applyFont="1" applyFill="1" applyAlignment="1" applyProtection="1">
      <alignment horizontal="center"/>
      <protection/>
    </xf>
    <xf numFmtId="164" fontId="14" fillId="4" borderId="0" xfId="0" applyNumberFormat="1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164" fontId="0" fillId="4" borderId="0" xfId="0" applyNumberFormat="1" applyFont="1" applyFill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114300</xdr:rowOff>
    </xdr:from>
    <xdr:to>
      <xdr:col>4</xdr:col>
      <xdr:colOff>238125</xdr:colOff>
      <xdr:row>2</xdr:row>
      <xdr:rowOff>704850</xdr:rowOff>
    </xdr:to>
    <xdr:sp>
      <xdr:nvSpPr>
        <xdr:cNvPr id="1" name="AutoShape 1"/>
        <xdr:cNvSpPr>
          <a:spLocks/>
        </xdr:cNvSpPr>
      </xdr:nvSpPr>
      <xdr:spPr>
        <a:xfrm>
          <a:off x="1238250" y="1152525"/>
          <a:ext cx="1133475" cy="590550"/>
        </a:xfrm>
        <a:prstGeom prst="wedgeRoundRectCallout">
          <a:avLst>
            <a:gd name="adj1" fmla="val -41462"/>
            <a:gd name="adj2" fmla="val 8540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 vložte tempo ve formátu času na km hh:mm:ss</a:t>
          </a:r>
        </a:p>
      </xdr:txBody>
    </xdr:sp>
    <xdr:clientData/>
  </xdr:twoCellAnchor>
  <xdr:twoCellAnchor>
    <xdr:from>
      <xdr:col>5</xdr:col>
      <xdr:colOff>1209675</xdr:colOff>
      <xdr:row>2</xdr:row>
      <xdr:rowOff>152400</xdr:rowOff>
    </xdr:from>
    <xdr:to>
      <xdr:col>6</xdr:col>
      <xdr:colOff>1152525</xdr:colOff>
      <xdr:row>2</xdr:row>
      <xdr:rowOff>714375</xdr:rowOff>
    </xdr:to>
    <xdr:sp>
      <xdr:nvSpPr>
        <xdr:cNvPr id="2" name="AutoShape 2"/>
        <xdr:cNvSpPr>
          <a:spLocks/>
        </xdr:cNvSpPr>
      </xdr:nvSpPr>
      <xdr:spPr>
        <a:xfrm>
          <a:off x="3905250" y="1190625"/>
          <a:ext cx="1228725" cy="561975"/>
        </a:xfrm>
        <a:prstGeom prst="wedgeRoundRectCallout">
          <a:avLst>
            <a:gd name="adj1" fmla="val -53874"/>
            <a:gd name="adj2" fmla="val 165254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 vložte plánovaný výsledný čas (hh:mm:ss)
</a:t>
          </a:r>
        </a:p>
      </xdr:txBody>
    </xdr:sp>
    <xdr:clientData/>
  </xdr:twoCellAnchor>
  <xdr:twoCellAnchor>
    <xdr:from>
      <xdr:col>9</xdr:col>
      <xdr:colOff>533400</xdr:colOff>
      <xdr:row>2</xdr:row>
      <xdr:rowOff>142875</xdr:rowOff>
    </xdr:from>
    <xdr:to>
      <xdr:col>10</xdr:col>
      <xdr:colOff>142875</xdr:colOff>
      <xdr:row>2</xdr:row>
      <xdr:rowOff>704850</xdr:rowOff>
    </xdr:to>
    <xdr:sp>
      <xdr:nvSpPr>
        <xdr:cNvPr id="3" name="AutoShape 3"/>
        <xdr:cNvSpPr>
          <a:spLocks/>
        </xdr:cNvSpPr>
      </xdr:nvSpPr>
      <xdr:spPr>
        <a:xfrm>
          <a:off x="6753225" y="1181100"/>
          <a:ext cx="895350" cy="561975"/>
        </a:xfrm>
        <a:prstGeom prst="wedgeRoundRectCallout">
          <a:avLst>
            <a:gd name="adj1" fmla="val -39148"/>
            <a:gd name="adj2" fmla="val 8728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 vložte tempo ve formátu času na km hh:mm:ss</a:t>
          </a:r>
        </a:p>
      </xdr:txBody>
    </xdr:sp>
    <xdr:clientData/>
  </xdr:twoCellAnchor>
  <xdr:twoCellAnchor>
    <xdr:from>
      <xdr:col>12</xdr:col>
      <xdr:colOff>1181100</xdr:colOff>
      <xdr:row>2</xdr:row>
      <xdr:rowOff>104775</xdr:rowOff>
    </xdr:from>
    <xdr:to>
      <xdr:col>14</xdr:col>
      <xdr:colOff>514350</xdr:colOff>
      <xdr:row>2</xdr:row>
      <xdr:rowOff>666750</xdr:rowOff>
    </xdr:to>
    <xdr:sp>
      <xdr:nvSpPr>
        <xdr:cNvPr id="4" name="AutoShape 4"/>
        <xdr:cNvSpPr>
          <a:spLocks/>
        </xdr:cNvSpPr>
      </xdr:nvSpPr>
      <xdr:spPr>
        <a:xfrm>
          <a:off x="9915525" y="1143000"/>
          <a:ext cx="1228725" cy="561975"/>
        </a:xfrm>
        <a:prstGeom prst="wedgeRoundRectCallout">
          <a:avLst>
            <a:gd name="adj1" fmla="val -46898"/>
            <a:gd name="adj2" fmla="val 16864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 vložte plánovaný výsledný čas (hh:mm:ss)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C42" sqref="C42"/>
    </sheetView>
  </sheetViews>
  <sheetFormatPr defaultColWidth="9.140625" defaultRowHeight="12.75"/>
  <cols>
    <col min="1" max="1" width="10.7109375" style="1" customWidth="1"/>
    <col min="2" max="2" width="0" style="1" hidden="1" customWidth="1"/>
    <col min="3" max="3" width="21.28125" style="2" customWidth="1"/>
    <col min="4" max="4" width="0" style="1" hidden="1" customWidth="1"/>
    <col min="5" max="5" width="21.28125" style="2" customWidth="1"/>
    <col min="6" max="6" width="0" style="1" hidden="1" customWidth="1"/>
    <col min="7" max="7" width="21.28125" style="2" customWidth="1"/>
    <col min="8" max="16384" width="9.140625" style="1" customWidth="1"/>
  </cols>
  <sheetData>
    <row r="1" spans="1:7" s="6" customFormat="1" ht="20.25">
      <c r="A1" s="3" t="s">
        <v>0</v>
      </c>
      <c r="B1" s="4" t="s">
        <v>1</v>
      </c>
      <c r="C1" s="5" t="s">
        <v>1</v>
      </c>
      <c r="D1" s="4" t="s">
        <v>2</v>
      </c>
      <c r="E1" s="5" t="s">
        <v>2</v>
      </c>
      <c r="F1" s="4" t="s">
        <v>3</v>
      </c>
      <c r="G1" s="5" t="s">
        <v>3</v>
      </c>
    </row>
    <row r="2" spans="1:8" ht="12.75">
      <c r="A2" s="7" t="s">
        <v>4</v>
      </c>
      <c r="B2" s="8">
        <v>4.5</v>
      </c>
      <c r="C2" s="9" t="s">
        <v>5</v>
      </c>
      <c r="D2" s="8">
        <v>4.62</v>
      </c>
      <c r="E2" s="9" t="s">
        <v>5</v>
      </c>
      <c r="F2" s="8">
        <v>4.74</v>
      </c>
      <c r="G2" s="9" t="s">
        <v>5</v>
      </c>
      <c r="H2" s="2"/>
    </row>
    <row r="3" spans="1:7" ht="12.75" hidden="1">
      <c r="A3" s="10">
        <v>1</v>
      </c>
      <c r="B3" s="8">
        <f>$B$2*A3</f>
        <v>4.5</v>
      </c>
      <c r="C3" s="9"/>
      <c r="D3" s="8">
        <f>$D$2*A3</f>
        <v>4.62</v>
      </c>
      <c r="E3" s="9"/>
      <c r="F3" s="8">
        <f>$F$2*A3</f>
        <v>4.74</v>
      </c>
      <c r="G3" s="9"/>
    </row>
    <row r="4" spans="1:7" ht="12.75" hidden="1">
      <c r="A4" s="10">
        <v>2</v>
      </c>
      <c r="B4" s="8">
        <f aca="true" t="shared" si="0" ref="B4:B45">$B$2*A4</f>
        <v>9</v>
      </c>
      <c r="C4" s="9"/>
      <c r="D4" s="8">
        <f aca="true" t="shared" si="1" ref="D4:D45">$D$2*A4</f>
        <v>9.24</v>
      </c>
      <c r="E4" s="9"/>
      <c r="F4" s="8">
        <f aca="true" t="shared" si="2" ref="F4:F45">$F$2*A4</f>
        <v>9.48</v>
      </c>
      <c r="G4" s="9"/>
    </row>
    <row r="5" spans="1:7" ht="12.75" hidden="1">
      <c r="A5" s="10">
        <v>3</v>
      </c>
      <c r="B5" s="8">
        <f t="shared" si="0"/>
        <v>13.5</v>
      </c>
      <c r="C5" s="9"/>
      <c r="D5" s="8">
        <f t="shared" si="1"/>
        <v>13.86</v>
      </c>
      <c r="E5" s="9"/>
      <c r="F5" s="8">
        <f t="shared" si="2"/>
        <v>14.22</v>
      </c>
      <c r="G5" s="9"/>
    </row>
    <row r="6" spans="1:7" ht="12.75" hidden="1">
      <c r="A6" s="10">
        <v>4</v>
      </c>
      <c r="B6" s="8">
        <f t="shared" si="0"/>
        <v>18</v>
      </c>
      <c r="C6" s="9"/>
      <c r="D6" s="8">
        <f t="shared" si="1"/>
        <v>18.48</v>
      </c>
      <c r="E6" s="9"/>
      <c r="F6" s="8">
        <f t="shared" si="2"/>
        <v>18.96</v>
      </c>
      <c r="G6" s="9"/>
    </row>
    <row r="7" spans="1:7" s="6" customFormat="1" ht="20.25">
      <c r="A7" s="3">
        <v>5</v>
      </c>
      <c r="B7" s="11">
        <f t="shared" si="0"/>
        <v>22.5</v>
      </c>
      <c r="C7" s="12" t="s">
        <v>6</v>
      </c>
      <c r="D7" s="11">
        <f t="shared" si="1"/>
        <v>23.1</v>
      </c>
      <c r="E7" s="12" t="s">
        <v>7</v>
      </c>
      <c r="F7" s="11">
        <f t="shared" si="2"/>
        <v>23.700000000000003</v>
      </c>
      <c r="G7" s="12" t="s">
        <v>8</v>
      </c>
    </row>
    <row r="8" spans="1:7" ht="12.75" hidden="1">
      <c r="A8" s="13">
        <v>6</v>
      </c>
      <c r="B8" s="8">
        <f t="shared" si="0"/>
        <v>27</v>
      </c>
      <c r="C8" s="9"/>
      <c r="D8" s="8">
        <f t="shared" si="1"/>
        <v>27.72</v>
      </c>
      <c r="E8" s="9"/>
      <c r="F8" s="8">
        <f t="shared" si="2"/>
        <v>28.44</v>
      </c>
      <c r="G8" s="9"/>
    </row>
    <row r="9" spans="1:7" ht="12.75" hidden="1">
      <c r="A9" s="13">
        <v>7</v>
      </c>
      <c r="B9" s="8">
        <f t="shared" si="0"/>
        <v>31.5</v>
      </c>
      <c r="C9" s="9"/>
      <c r="D9" s="8">
        <f t="shared" si="1"/>
        <v>32.34</v>
      </c>
      <c r="E9" s="9"/>
      <c r="F9" s="8">
        <f t="shared" si="2"/>
        <v>33.18</v>
      </c>
      <c r="G9" s="9"/>
    </row>
    <row r="10" spans="1:7" ht="12.75" hidden="1">
      <c r="A10" s="13">
        <v>8</v>
      </c>
      <c r="B10" s="8">
        <f t="shared" si="0"/>
        <v>36</v>
      </c>
      <c r="C10" s="9"/>
      <c r="D10" s="8">
        <f t="shared" si="1"/>
        <v>36.96</v>
      </c>
      <c r="E10" s="9"/>
      <c r="F10" s="8">
        <f t="shared" si="2"/>
        <v>37.92</v>
      </c>
      <c r="G10" s="9"/>
    </row>
    <row r="11" spans="1:7" ht="12.75" hidden="1">
      <c r="A11" s="13">
        <v>9</v>
      </c>
      <c r="B11" s="8">
        <f t="shared" si="0"/>
        <v>40.5</v>
      </c>
      <c r="C11" s="9"/>
      <c r="D11" s="8">
        <f t="shared" si="1"/>
        <v>41.58</v>
      </c>
      <c r="E11" s="9"/>
      <c r="F11" s="8">
        <f t="shared" si="2"/>
        <v>42.660000000000004</v>
      </c>
      <c r="G11" s="9"/>
    </row>
    <row r="12" spans="1:7" s="6" customFormat="1" ht="20.25">
      <c r="A12" s="3">
        <v>10</v>
      </c>
      <c r="B12" s="11">
        <f t="shared" si="0"/>
        <v>45</v>
      </c>
      <c r="C12" s="12" t="s">
        <v>9</v>
      </c>
      <c r="D12" s="11">
        <f t="shared" si="1"/>
        <v>46.2</v>
      </c>
      <c r="E12" s="12" t="s">
        <v>10</v>
      </c>
      <c r="F12" s="11">
        <f t="shared" si="2"/>
        <v>47.400000000000006</v>
      </c>
      <c r="G12" s="12" t="s">
        <v>11</v>
      </c>
    </row>
    <row r="13" spans="1:7" ht="12.75" hidden="1">
      <c r="A13" s="13">
        <v>11</v>
      </c>
      <c r="B13" s="8">
        <f t="shared" si="0"/>
        <v>49.5</v>
      </c>
      <c r="C13" s="9"/>
      <c r="D13" s="8">
        <f t="shared" si="1"/>
        <v>50.82</v>
      </c>
      <c r="E13" s="9"/>
      <c r="F13" s="8">
        <f t="shared" si="2"/>
        <v>52.14</v>
      </c>
      <c r="G13" s="9"/>
    </row>
    <row r="14" spans="1:7" ht="12.75" hidden="1">
      <c r="A14" s="13">
        <v>12</v>
      </c>
      <c r="B14" s="8">
        <f t="shared" si="0"/>
        <v>54</v>
      </c>
      <c r="C14" s="9"/>
      <c r="D14" s="8">
        <f t="shared" si="1"/>
        <v>55.44</v>
      </c>
      <c r="E14" s="9"/>
      <c r="F14" s="8">
        <f t="shared" si="2"/>
        <v>56.88</v>
      </c>
      <c r="G14" s="9"/>
    </row>
    <row r="15" spans="1:7" ht="12.75" hidden="1">
      <c r="A15" s="13">
        <v>13</v>
      </c>
      <c r="B15" s="8">
        <f t="shared" si="0"/>
        <v>58.5</v>
      </c>
      <c r="C15" s="9"/>
      <c r="D15" s="8">
        <f t="shared" si="1"/>
        <v>60.06</v>
      </c>
      <c r="E15" s="9"/>
      <c r="F15" s="8">
        <f t="shared" si="2"/>
        <v>61.620000000000005</v>
      </c>
      <c r="G15" s="9"/>
    </row>
    <row r="16" spans="1:7" ht="12.75" hidden="1">
      <c r="A16" s="13">
        <v>14</v>
      </c>
      <c r="B16" s="8">
        <f t="shared" si="0"/>
        <v>63</v>
      </c>
      <c r="C16" s="9"/>
      <c r="D16" s="8">
        <f t="shared" si="1"/>
        <v>64.68</v>
      </c>
      <c r="E16" s="9"/>
      <c r="F16" s="8">
        <f t="shared" si="2"/>
        <v>66.36</v>
      </c>
      <c r="G16" s="9"/>
    </row>
    <row r="17" spans="1:7" s="6" customFormat="1" ht="20.25">
      <c r="A17" s="3">
        <v>15</v>
      </c>
      <c r="B17" s="11">
        <f t="shared" si="0"/>
        <v>67.5</v>
      </c>
      <c r="C17" s="12" t="s">
        <v>12</v>
      </c>
      <c r="D17" s="11">
        <f t="shared" si="1"/>
        <v>69.3</v>
      </c>
      <c r="E17" s="12" t="s">
        <v>13</v>
      </c>
      <c r="F17" s="11">
        <f t="shared" si="2"/>
        <v>71.10000000000001</v>
      </c>
      <c r="G17" s="12" t="s">
        <v>14</v>
      </c>
    </row>
    <row r="18" spans="1:7" ht="12.75" hidden="1">
      <c r="A18" s="13">
        <v>16</v>
      </c>
      <c r="B18" s="8">
        <f t="shared" si="0"/>
        <v>72</v>
      </c>
      <c r="C18" s="9"/>
      <c r="D18" s="8">
        <f t="shared" si="1"/>
        <v>73.92</v>
      </c>
      <c r="E18" s="9"/>
      <c r="F18" s="8">
        <f t="shared" si="2"/>
        <v>75.84</v>
      </c>
      <c r="G18" s="9"/>
    </row>
    <row r="19" spans="1:7" ht="12.75" hidden="1">
      <c r="A19" s="13">
        <v>17</v>
      </c>
      <c r="B19" s="8">
        <f t="shared" si="0"/>
        <v>76.5</v>
      </c>
      <c r="C19" s="9"/>
      <c r="D19" s="8">
        <f t="shared" si="1"/>
        <v>78.54</v>
      </c>
      <c r="E19" s="9"/>
      <c r="F19" s="8">
        <f t="shared" si="2"/>
        <v>80.58</v>
      </c>
      <c r="G19" s="9"/>
    </row>
    <row r="20" spans="1:7" ht="12.75" hidden="1">
      <c r="A20" s="13">
        <v>18</v>
      </c>
      <c r="B20" s="8">
        <f t="shared" si="0"/>
        <v>81</v>
      </c>
      <c r="C20" s="9"/>
      <c r="D20" s="8">
        <f t="shared" si="1"/>
        <v>83.16</v>
      </c>
      <c r="E20" s="9"/>
      <c r="F20" s="8">
        <f t="shared" si="2"/>
        <v>85.32000000000001</v>
      </c>
      <c r="G20" s="9"/>
    </row>
    <row r="21" spans="1:7" ht="12.75" hidden="1">
      <c r="A21" s="13">
        <v>19</v>
      </c>
      <c r="B21" s="8">
        <f t="shared" si="0"/>
        <v>85.5</v>
      </c>
      <c r="C21" s="9"/>
      <c r="D21" s="8">
        <f t="shared" si="1"/>
        <v>87.78</v>
      </c>
      <c r="E21" s="9"/>
      <c r="F21" s="8">
        <f t="shared" si="2"/>
        <v>90.06</v>
      </c>
      <c r="G21" s="9"/>
    </row>
    <row r="22" spans="1:7" s="6" customFormat="1" ht="20.25">
      <c r="A22" s="3">
        <v>20</v>
      </c>
      <c r="B22" s="11">
        <f t="shared" si="0"/>
        <v>90</v>
      </c>
      <c r="C22" s="12" t="s">
        <v>15</v>
      </c>
      <c r="D22" s="11">
        <f t="shared" si="1"/>
        <v>92.4</v>
      </c>
      <c r="E22" s="12" t="s">
        <v>16</v>
      </c>
      <c r="F22" s="11">
        <f t="shared" si="2"/>
        <v>94.80000000000001</v>
      </c>
      <c r="G22" s="12" t="s">
        <v>17</v>
      </c>
    </row>
    <row r="23" spans="1:7" ht="12.75" hidden="1">
      <c r="A23" s="13">
        <v>21</v>
      </c>
      <c r="B23" s="8">
        <f t="shared" si="0"/>
        <v>94.5</v>
      </c>
      <c r="C23" s="9"/>
      <c r="D23" s="8">
        <f t="shared" si="1"/>
        <v>97.02</v>
      </c>
      <c r="E23" s="9"/>
      <c r="F23" s="8">
        <f t="shared" si="2"/>
        <v>99.54</v>
      </c>
      <c r="G23" s="9"/>
    </row>
    <row r="24" spans="1:7" ht="12.75" hidden="1">
      <c r="A24" s="13">
        <v>22</v>
      </c>
      <c r="B24" s="8">
        <f t="shared" si="0"/>
        <v>99</v>
      </c>
      <c r="C24" s="9"/>
      <c r="D24" s="8">
        <f t="shared" si="1"/>
        <v>101.64</v>
      </c>
      <c r="E24" s="9"/>
      <c r="F24" s="8">
        <f t="shared" si="2"/>
        <v>104.28</v>
      </c>
      <c r="G24" s="9"/>
    </row>
    <row r="25" spans="1:7" ht="12.75" hidden="1">
      <c r="A25" s="13">
        <v>23</v>
      </c>
      <c r="B25" s="8">
        <f t="shared" si="0"/>
        <v>103.5</v>
      </c>
      <c r="C25" s="9"/>
      <c r="D25" s="8">
        <f t="shared" si="1"/>
        <v>106.26</v>
      </c>
      <c r="E25" s="9"/>
      <c r="F25" s="8">
        <f t="shared" si="2"/>
        <v>109.02000000000001</v>
      </c>
      <c r="G25" s="9"/>
    </row>
    <row r="26" spans="1:7" ht="12.75" hidden="1">
      <c r="A26" s="13">
        <v>24</v>
      </c>
      <c r="B26" s="8">
        <f t="shared" si="0"/>
        <v>108</v>
      </c>
      <c r="C26" s="9"/>
      <c r="D26" s="8">
        <f t="shared" si="1"/>
        <v>110.88</v>
      </c>
      <c r="E26" s="9"/>
      <c r="F26" s="8">
        <f t="shared" si="2"/>
        <v>113.76</v>
      </c>
      <c r="G26" s="9"/>
    </row>
    <row r="27" spans="1:7" s="6" customFormat="1" ht="20.25">
      <c r="A27" s="3">
        <v>25</v>
      </c>
      <c r="B27" s="11">
        <f t="shared" si="0"/>
        <v>112.5</v>
      </c>
      <c r="C27" s="12" t="s">
        <v>18</v>
      </c>
      <c r="D27" s="11">
        <f t="shared" si="1"/>
        <v>115.5</v>
      </c>
      <c r="E27" s="12" t="s">
        <v>19</v>
      </c>
      <c r="F27" s="11">
        <f t="shared" si="2"/>
        <v>118.5</v>
      </c>
      <c r="G27" s="12" t="s">
        <v>20</v>
      </c>
    </row>
    <row r="28" spans="1:7" ht="12.75" hidden="1">
      <c r="A28" s="13">
        <v>26</v>
      </c>
      <c r="B28" s="8">
        <f t="shared" si="0"/>
        <v>117</v>
      </c>
      <c r="C28" s="9"/>
      <c r="D28" s="8">
        <f t="shared" si="1"/>
        <v>120.12</v>
      </c>
      <c r="E28" s="9"/>
      <c r="F28" s="8">
        <f t="shared" si="2"/>
        <v>123.24000000000001</v>
      </c>
      <c r="G28" s="9"/>
    </row>
    <row r="29" spans="1:7" ht="12.75" hidden="1">
      <c r="A29" s="13">
        <v>27</v>
      </c>
      <c r="B29" s="8">
        <f t="shared" si="0"/>
        <v>121.5</v>
      </c>
      <c r="C29" s="9"/>
      <c r="D29" s="8">
        <f t="shared" si="1"/>
        <v>124.74000000000001</v>
      </c>
      <c r="E29" s="9"/>
      <c r="F29" s="8">
        <f t="shared" si="2"/>
        <v>127.98</v>
      </c>
      <c r="G29" s="9"/>
    </row>
    <row r="30" spans="1:7" ht="12.75" hidden="1">
      <c r="A30" s="13">
        <v>28</v>
      </c>
      <c r="B30" s="8">
        <f t="shared" si="0"/>
        <v>126</v>
      </c>
      <c r="C30" s="9"/>
      <c r="D30" s="8">
        <f t="shared" si="1"/>
        <v>129.36</v>
      </c>
      <c r="E30" s="9"/>
      <c r="F30" s="8">
        <f t="shared" si="2"/>
        <v>132.72</v>
      </c>
      <c r="G30" s="9"/>
    </row>
    <row r="31" spans="1:7" ht="12.75" hidden="1">
      <c r="A31" s="13">
        <v>29</v>
      </c>
      <c r="B31" s="8">
        <f t="shared" si="0"/>
        <v>130.5</v>
      </c>
      <c r="C31" s="9"/>
      <c r="D31" s="8">
        <f t="shared" si="1"/>
        <v>133.98</v>
      </c>
      <c r="E31" s="9"/>
      <c r="F31" s="8">
        <f t="shared" si="2"/>
        <v>137.46</v>
      </c>
      <c r="G31" s="9"/>
    </row>
    <row r="32" spans="1:7" s="6" customFormat="1" ht="20.25">
      <c r="A32" s="3">
        <v>30</v>
      </c>
      <c r="B32" s="11">
        <f t="shared" si="0"/>
        <v>135</v>
      </c>
      <c r="C32" s="12" t="s">
        <v>21</v>
      </c>
      <c r="D32" s="11">
        <f t="shared" si="1"/>
        <v>138.6</v>
      </c>
      <c r="E32" s="12" t="s">
        <v>22</v>
      </c>
      <c r="F32" s="11">
        <f t="shared" si="2"/>
        <v>142.20000000000002</v>
      </c>
      <c r="G32" s="12" t="s">
        <v>23</v>
      </c>
    </row>
    <row r="33" spans="1:7" ht="12.75" hidden="1">
      <c r="A33" s="13">
        <v>31</v>
      </c>
      <c r="B33" s="8">
        <f t="shared" si="0"/>
        <v>139.5</v>
      </c>
      <c r="C33" s="9"/>
      <c r="D33" s="8">
        <f t="shared" si="1"/>
        <v>143.22</v>
      </c>
      <c r="E33" s="9"/>
      <c r="F33" s="8">
        <f t="shared" si="2"/>
        <v>146.94</v>
      </c>
      <c r="G33" s="9"/>
    </row>
    <row r="34" spans="1:7" ht="12.75" hidden="1">
      <c r="A34" s="13">
        <v>32</v>
      </c>
      <c r="B34" s="8">
        <f t="shared" si="0"/>
        <v>144</v>
      </c>
      <c r="C34" s="9"/>
      <c r="D34" s="8">
        <f t="shared" si="1"/>
        <v>147.84</v>
      </c>
      <c r="E34" s="9"/>
      <c r="F34" s="8">
        <f t="shared" si="2"/>
        <v>151.68</v>
      </c>
      <c r="G34" s="9"/>
    </row>
    <row r="35" spans="1:7" ht="12.75" hidden="1">
      <c r="A35" s="13">
        <v>33</v>
      </c>
      <c r="B35" s="8">
        <f t="shared" si="0"/>
        <v>148.5</v>
      </c>
      <c r="C35" s="9"/>
      <c r="D35" s="8">
        <f t="shared" si="1"/>
        <v>152.46</v>
      </c>
      <c r="E35" s="9"/>
      <c r="F35" s="8">
        <f t="shared" si="2"/>
        <v>156.42000000000002</v>
      </c>
      <c r="G35" s="9"/>
    </row>
    <row r="36" spans="1:7" ht="12.75" hidden="1">
      <c r="A36" s="13">
        <v>34</v>
      </c>
      <c r="B36" s="8">
        <f t="shared" si="0"/>
        <v>153</v>
      </c>
      <c r="C36" s="9"/>
      <c r="D36" s="8">
        <f t="shared" si="1"/>
        <v>157.08</v>
      </c>
      <c r="E36" s="9"/>
      <c r="F36" s="8">
        <f t="shared" si="2"/>
        <v>161.16</v>
      </c>
      <c r="G36" s="9"/>
    </row>
    <row r="37" spans="1:7" s="6" customFormat="1" ht="20.25">
      <c r="A37" s="3">
        <v>35</v>
      </c>
      <c r="B37" s="11">
        <f t="shared" si="0"/>
        <v>157.5</v>
      </c>
      <c r="C37" s="12" t="s">
        <v>24</v>
      </c>
      <c r="D37" s="11">
        <f t="shared" si="1"/>
        <v>161.70000000000002</v>
      </c>
      <c r="E37" s="12" t="s">
        <v>25</v>
      </c>
      <c r="F37" s="11">
        <f t="shared" si="2"/>
        <v>165.9</v>
      </c>
      <c r="G37" s="12" t="s">
        <v>26</v>
      </c>
    </row>
    <row r="38" spans="1:7" ht="12.75" hidden="1">
      <c r="A38" s="13">
        <v>36</v>
      </c>
      <c r="B38" s="8">
        <f t="shared" si="0"/>
        <v>162</v>
      </c>
      <c r="C38" s="9"/>
      <c r="D38" s="8">
        <f t="shared" si="1"/>
        <v>166.32</v>
      </c>
      <c r="E38" s="9"/>
      <c r="F38" s="8">
        <f t="shared" si="2"/>
        <v>170.64000000000001</v>
      </c>
      <c r="G38" s="9"/>
    </row>
    <row r="39" spans="1:7" ht="12.75" hidden="1">
      <c r="A39" s="13">
        <v>37</v>
      </c>
      <c r="B39" s="8">
        <f t="shared" si="0"/>
        <v>166.5</v>
      </c>
      <c r="C39" s="9"/>
      <c r="D39" s="8">
        <f t="shared" si="1"/>
        <v>170.94</v>
      </c>
      <c r="E39" s="9"/>
      <c r="F39" s="8">
        <f t="shared" si="2"/>
        <v>175.38</v>
      </c>
      <c r="G39" s="9"/>
    </row>
    <row r="40" spans="1:7" ht="12.75" hidden="1">
      <c r="A40" s="13">
        <v>38</v>
      </c>
      <c r="B40" s="8">
        <f t="shared" si="0"/>
        <v>171</v>
      </c>
      <c r="C40" s="9"/>
      <c r="D40" s="8">
        <f t="shared" si="1"/>
        <v>175.56</v>
      </c>
      <c r="E40" s="9"/>
      <c r="F40" s="8">
        <f t="shared" si="2"/>
        <v>180.12</v>
      </c>
      <c r="G40" s="9"/>
    </row>
    <row r="41" spans="1:7" ht="12.75" hidden="1">
      <c r="A41" s="13">
        <v>39</v>
      </c>
      <c r="B41" s="8">
        <f t="shared" si="0"/>
        <v>175.5</v>
      </c>
      <c r="C41" s="9"/>
      <c r="D41" s="8">
        <f t="shared" si="1"/>
        <v>180.18</v>
      </c>
      <c r="E41" s="9"/>
      <c r="F41" s="8">
        <f t="shared" si="2"/>
        <v>184.86</v>
      </c>
      <c r="G41" s="9"/>
    </row>
    <row r="42" spans="1:7" s="6" customFormat="1" ht="20.25">
      <c r="A42" s="3">
        <v>40</v>
      </c>
      <c r="B42" s="11">
        <f t="shared" si="0"/>
        <v>180</v>
      </c>
      <c r="C42" s="12" t="s">
        <v>27</v>
      </c>
      <c r="D42" s="11">
        <f t="shared" si="1"/>
        <v>184.8</v>
      </c>
      <c r="E42" s="12" t="s">
        <v>28</v>
      </c>
      <c r="F42" s="11">
        <f t="shared" si="2"/>
        <v>189.60000000000002</v>
      </c>
      <c r="G42" s="12" t="s">
        <v>29</v>
      </c>
    </row>
    <row r="43" spans="1:7" ht="12.75" hidden="1">
      <c r="A43" s="10">
        <v>41</v>
      </c>
      <c r="B43" s="8">
        <f t="shared" si="0"/>
        <v>184.5</v>
      </c>
      <c r="C43" s="9"/>
      <c r="D43" s="8">
        <f t="shared" si="1"/>
        <v>189.42000000000002</v>
      </c>
      <c r="E43" s="9"/>
      <c r="F43" s="8">
        <f t="shared" si="2"/>
        <v>194.34</v>
      </c>
      <c r="G43" s="9"/>
    </row>
    <row r="44" spans="1:7" ht="12.75" hidden="1">
      <c r="A44" s="10">
        <v>42</v>
      </c>
      <c r="B44" s="8">
        <f t="shared" si="0"/>
        <v>189</v>
      </c>
      <c r="C44" s="9"/>
      <c r="D44" s="8">
        <f t="shared" si="1"/>
        <v>194.04</v>
      </c>
      <c r="E44" s="9"/>
      <c r="F44" s="8">
        <f t="shared" si="2"/>
        <v>199.08</v>
      </c>
      <c r="G44" s="9"/>
    </row>
    <row r="45" spans="1:7" s="6" customFormat="1" ht="20.25">
      <c r="A45" s="3">
        <v>42.2</v>
      </c>
      <c r="B45" s="4">
        <f t="shared" si="0"/>
        <v>189.9</v>
      </c>
      <c r="C45" s="5" t="s">
        <v>30</v>
      </c>
      <c r="D45" s="4">
        <f t="shared" si="1"/>
        <v>194.96400000000003</v>
      </c>
      <c r="E45" s="5" t="s">
        <v>31</v>
      </c>
      <c r="F45" s="4">
        <f t="shared" si="2"/>
        <v>200.02800000000002</v>
      </c>
      <c r="G45" s="5" t="s">
        <v>32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showGridLines="0" tabSelected="1" workbookViewId="0" topLeftCell="A1">
      <selection activeCell="M6" sqref="M6"/>
    </sheetView>
  </sheetViews>
  <sheetFormatPr defaultColWidth="9.140625" defaultRowHeight="12.75"/>
  <cols>
    <col min="1" max="1" width="2.140625" style="47" customWidth="1"/>
    <col min="2" max="2" width="8.421875" style="47" customWidth="1"/>
    <col min="3" max="3" width="19.28125" style="48" customWidth="1"/>
    <col min="4" max="4" width="2.140625" style="47" customWidth="1"/>
    <col min="5" max="5" width="8.421875" style="47" customWidth="1"/>
    <col min="6" max="6" width="19.28125" style="48" customWidth="1"/>
    <col min="7" max="7" width="17.421875" style="47" customWidth="1"/>
    <col min="8" max="8" width="8.421875" style="49" customWidth="1"/>
    <col min="9" max="9" width="7.7109375" style="49" customWidth="1"/>
    <col min="10" max="10" width="19.28125" style="50" customWidth="1"/>
    <col min="11" max="11" width="3.28125" style="49" customWidth="1"/>
    <col min="12" max="12" width="15.140625" style="49" customWidth="1"/>
    <col min="13" max="13" width="19.28125" style="50" customWidth="1"/>
    <col min="14" max="16384" width="9.140625" style="49" customWidth="1"/>
  </cols>
  <sheetData>
    <row r="1" ht="9.75" customHeight="1"/>
    <row r="2" spans="2:13" ht="72" customHeight="1">
      <c r="B2" s="85" t="s">
        <v>33</v>
      </c>
      <c r="C2" s="85"/>
      <c r="D2" s="85"/>
      <c r="E2" s="85"/>
      <c r="F2" s="85"/>
      <c r="H2" s="86" t="s">
        <v>34</v>
      </c>
      <c r="I2" s="86"/>
      <c r="J2" s="86"/>
      <c r="K2" s="86"/>
      <c r="L2" s="86"/>
      <c r="M2" s="86"/>
    </row>
    <row r="3" ht="68.25" customHeight="1"/>
    <row r="4" spans="2:13" ht="33.75">
      <c r="B4" s="51" t="s">
        <v>0</v>
      </c>
      <c r="C4" s="46">
        <v>0.0034606481481481485</v>
      </c>
      <c r="E4" s="51" t="s">
        <v>0</v>
      </c>
      <c r="F4" s="52">
        <f>F6/42.195</f>
        <v>0.0029624363076193863</v>
      </c>
      <c r="H4" s="53" t="s">
        <v>0</v>
      </c>
      <c r="I4" s="53"/>
      <c r="J4" s="45">
        <v>0.003125</v>
      </c>
      <c r="L4" s="54" t="s">
        <v>0</v>
      </c>
      <c r="M4" s="55">
        <f>M6/42.195</f>
        <v>0.0034561756922226175</v>
      </c>
    </row>
    <row r="5" spans="2:13" ht="33.75" hidden="1">
      <c r="B5" s="51"/>
      <c r="C5" s="52">
        <v>270</v>
      </c>
      <c r="E5" s="51"/>
      <c r="F5" s="52">
        <v>270</v>
      </c>
      <c r="H5" s="53"/>
      <c r="I5" s="53"/>
      <c r="J5" s="56">
        <v>270</v>
      </c>
      <c r="L5" s="54"/>
      <c r="M5" s="55">
        <v>270</v>
      </c>
    </row>
    <row r="6" spans="2:13" ht="33.75">
      <c r="B6" s="51" t="s">
        <v>35</v>
      </c>
      <c r="C6" s="52">
        <f>C4*42.195</f>
        <v>0.14602204861111112</v>
      </c>
      <c r="E6" s="51" t="s">
        <v>35</v>
      </c>
      <c r="F6" s="46">
        <v>0.125</v>
      </c>
      <c r="H6" s="53" t="s">
        <v>35</v>
      </c>
      <c r="I6" s="53"/>
      <c r="J6" s="56">
        <f>J4*42.195</f>
        <v>0.131859375</v>
      </c>
      <c r="L6" s="54" t="s">
        <v>35</v>
      </c>
      <c r="M6" s="14">
        <v>0.14583333333333334</v>
      </c>
    </row>
    <row r="7" spans="1:13" s="62" customFormat="1" ht="33.75" customHeight="1">
      <c r="A7" s="57"/>
      <c r="B7" s="58"/>
      <c r="C7" s="57"/>
      <c r="D7" s="57"/>
      <c r="E7" s="58"/>
      <c r="F7" s="57"/>
      <c r="G7" s="57"/>
      <c r="H7" s="59" t="s">
        <v>42</v>
      </c>
      <c r="I7" s="60"/>
      <c r="J7" s="61">
        <f>J4*0.666</f>
        <v>0.00208125</v>
      </c>
      <c r="L7" s="59" t="s">
        <v>42</v>
      </c>
      <c r="M7" s="61">
        <f>M4*0.666</f>
        <v>0.0023018130110202635</v>
      </c>
    </row>
    <row r="8" spans="1:9" s="64" customFormat="1" ht="24" customHeight="1">
      <c r="A8" s="63"/>
      <c r="B8" s="63"/>
      <c r="C8" s="63"/>
      <c r="D8" s="63"/>
      <c r="E8" s="63"/>
      <c r="F8" s="63"/>
      <c r="G8" s="63"/>
      <c r="H8" s="64" t="s">
        <v>4</v>
      </c>
      <c r="I8" s="64" t="s">
        <v>36</v>
      </c>
    </row>
    <row r="9" spans="2:13" ht="33.75">
      <c r="B9" s="65">
        <v>1</v>
      </c>
      <c r="C9" s="66">
        <f>B9*$C$4</f>
        <v>0.0034606481481481485</v>
      </c>
      <c r="E9" s="65">
        <v>1</v>
      </c>
      <c r="F9" s="66">
        <f>E9*$F$4</f>
        <v>0.0029624363076193863</v>
      </c>
      <c r="H9" s="67">
        <f>B9+0.195</f>
        <v>1.195</v>
      </c>
      <c r="I9" s="68"/>
      <c r="J9" s="69">
        <f>H9*$J$4</f>
        <v>0.0037343750000000003</v>
      </c>
      <c r="L9" s="70">
        <f>H9</f>
        <v>1.195</v>
      </c>
      <c r="M9" s="69">
        <f>L9*$M$4</f>
        <v>0.004130129952206028</v>
      </c>
    </row>
    <row r="10" spans="2:13" ht="33.75">
      <c r="B10" s="71">
        <v>2</v>
      </c>
      <c r="C10" s="72">
        <f aca="true" t="shared" si="0" ref="C10:C50">B10*$C$4</f>
        <v>0.006921296296296297</v>
      </c>
      <c r="E10" s="71">
        <v>2</v>
      </c>
      <c r="F10" s="72">
        <f aca="true" t="shared" si="1" ref="F10:F50">E10*$F$4</f>
        <v>0.0059248726152387726</v>
      </c>
      <c r="H10" s="73">
        <f aca="true" t="shared" si="2" ref="H10:H50">B10+0.195</f>
        <v>2.195</v>
      </c>
      <c r="I10" s="68">
        <f>(H10-0.195)/2*3</f>
        <v>2.9999999999999996</v>
      </c>
      <c r="J10" s="74">
        <f aca="true" t="shared" si="3" ref="J10:J50">H10*$J$4</f>
        <v>0.006859375</v>
      </c>
      <c r="L10" s="75">
        <f aca="true" t="shared" si="4" ref="L10:L50">H10</f>
        <v>2.195</v>
      </c>
      <c r="M10" s="74">
        <f aca="true" t="shared" si="5" ref="M10:M50">L10*$M$4</f>
        <v>0.007586305644428645</v>
      </c>
    </row>
    <row r="11" spans="2:13" ht="33.75">
      <c r="B11" s="71">
        <v>3</v>
      </c>
      <c r="C11" s="72">
        <f t="shared" si="0"/>
        <v>0.010381944444444445</v>
      </c>
      <c r="E11" s="71">
        <v>3</v>
      </c>
      <c r="F11" s="72">
        <f t="shared" si="1"/>
        <v>0.008887308922858158</v>
      </c>
      <c r="H11" s="73">
        <f t="shared" si="2"/>
        <v>3.195</v>
      </c>
      <c r="I11" s="68"/>
      <c r="J11" s="74">
        <f t="shared" si="3"/>
        <v>0.009984375</v>
      </c>
      <c r="L11" s="75">
        <f t="shared" si="4"/>
        <v>3.195</v>
      </c>
      <c r="M11" s="74">
        <f t="shared" si="5"/>
        <v>0.011042481336651262</v>
      </c>
    </row>
    <row r="12" spans="2:13" ht="33.75">
      <c r="B12" s="71">
        <v>4</v>
      </c>
      <c r="C12" s="72">
        <f t="shared" si="0"/>
        <v>0.013842592592592594</v>
      </c>
      <c r="E12" s="71">
        <v>4</v>
      </c>
      <c r="F12" s="72">
        <f t="shared" si="1"/>
        <v>0.011849745230477545</v>
      </c>
      <c r="H12" s="73">
        <f t="shared" si="2"/>
        <v>4.195</v>
      </c>
      <c r="I12" s="68">
        <f aca="true" t="shared" si="6" ref="I12:I50">(H12-0.195)/2*3</f>
        <v>6</v>
      </c>
      <c r="J12" s="74">
        <f t="shared" si="3"/>
        <v>0.013109375000000001</v>
      </c>
      <c r="L12" s="75">
        <f t="shared" si="4"/>
        <v>4.195</v>
      </c>
      <c r="M12" s="74">
        <f t="shared" si="5"/>
        <v>0.01449865702887388</v>
      </c>
    </row>
    <row r="13" spans="2:13" ht="33.75">
      <c r="B13" s="71">
        <v>5</v>
      </c>
      <c r="C13" s="72">
        <f t="shared" si="0"/>
        <v>0.017303240740740744</v>
      </c>
      <c r="E13" s="71">
        <v>5</v>
      </c>
      <c r="F13" s="72">
        <f t="shared" si="1"/>
        <v>0.014812181538096932</v>
      </c>
      <c r="H13" s="73">
        <f t="shared" si="2"/>
        <v>5.195</v>
      </c>
      <c r="I13" s="68"/>
      <c r="J13" s="74">
        <f t="shared" si="3"/>
        <v>0.016234375000000002</v>
      </c>
      <c r="L13" s="75">
        <f t="shared" si="4"/>
        <v>5.195</v>
      </c>
      <c r="M13" s="74">
        <f t="shared" si="5"/>
        <v>0.0179548327210965</v>
      </c>
    </row>
    <row r="14" spans="2:13" ht="33.75">
      <c r="B14" s="71">
        <v>6</v>
      </c>
      <c r="C14" s="72">
        <f t="shared" si="0"/>
        <v>0.02076388888888889</v>
      </c>
      <c r="E14" s="71">
        <v>6</v>
      </c>
      <c r="F14" s="72">
        <f t="shared" si="1"/>
        <v>0.017774617845716316</v>
      </c>
      <c r="H14" s="73">
        <f t="shared" si="2"/>
        <v>6.195</v>
      </c>
      <c r="I14" s="68">
        <f t="shared" si="6"/>
        <v>9</v>
      </c>
      <c r="J14" s="74">
        <f t="shared" si="3"/>
        <v>0.019359375</v>
      </c>
      <c r="L14" s="75">
        <f t="shared" si="4"/>
        <v>6.195</v>
      </c>
      <c r="M14" s="74">
        <f t="shared" si="5"/>
        <v>0.021411008413319117</v>
      </c>
    </row>
    <row r="15" spans="2:13" ht="33.75">
      <c r="B15" s="71">
        <v>7</v>
      </c>
      <c r="C15" s="72">
        <f t="shared" si="0"/>
        <v>0.024224537037037037</v>
      </c>
      <c r="E15" s="71">
        <v>7</v>
      </c>
      <c r="F15" s="72">
        <f t="shared" si="1"/>
        <v>0.020737054153335703</v>
      </c>
      <c r="H15" s="73">
        <f t="shared" si="2"/>
        <v>7.195</v>
      </c>
      <c r="I15" s="68"/>
      <c r="J15" s="74">
        <f t="shared" si="3"/>
        <v>0.022484375</v>
      </c>
      <c r="L15" s="75">
        <f t="shared" si="4"/>
        <v>7.195</v>
      </c>
      <c r="M15" s="74">
        <f t="shared" si="5"/>
        <v>0.024867184105541732</v>
      </c>
    </row>
    <row r="16" spans="2:13" ht="33.75">
      <c r="B16" s="71">
        <v>8</v>
      </c>
      <c r="C16" s="72">
        <f t="shared" si="0"/>
        <v>0.027685185185185188</v>
      </c>
      <c r="E16" s="71">
        <v>8</v>
      </c>
      <c r="F16" s="72">
        <f t="shared" si="1"/>
        <v>0.02369949046095509</v>
      </c>
      <c r="H16" s="73">
        <f t="shared" si="2"/>
        <v>8.195</v>
      </c>
      <c r="I16" s="68">
        <f t="shared" si="6"/>
        <v>12</v>
      </c>
      <c r="J16" s="74">
        <f t="shared" si="3"/>
        <v>0.025609375000000004</v>
      </c>
      <c r="L16" s="75">
        <f t="shared" si="4"/>
        <v>8.195</v>
      </c>
      <c r="M16" s="74">
        <f t="shared" si="5"/>
        <v>0.02832335979776435</v>
      </c>
    </row>
    <row r="17" spans="2:13" ht="33.75">
      <c r="B17" s="71">
        <v>9</v>
      </c>
      <c r="C17" s="72">
        <f t="shared" si="0"/>
        <v>0.031145833333333338</v>
      </c>
      <c r="E17" s="71">
        <v>9</v>
      </c>
      <c r="F17" s="72">
        <f t="shared" si="1"/>
        <v>0.026661926768574477</v>
      </c>
      <c r="H17" s="73">
        <f t="shared" si="2"/>
        <v>9.195</v>
      </c>
      <c r="I17" s="68"/>
      <c r="J17" s="74">
        <f t="shared" si="3"/>
        <v>0.028734375000000003</v>
      </c>
      <c r="L17" s="75">
        <f t="shared" si="4"/>
        <v>9.195</v>
      </c>
      <c r="M17" s="74">
        <f t="shared" si="5"/>
        <v>0.031779535489986965</v>
      </c>
    </row>
    <row r="18" spans="2:13" ht="33.75">
      <c r="B18" s="71">
        <v>10</v>
      </c>
      <c r="C18" s="72">
        <f t="shared" si="0"/>
        <v>0.03460648148148149</v>
      </c>
      <c r="E18" s="71">
        <v>10</v>
      </c>
      <c r="F18" s="72">
        <f t="shared" si="1"/>
        <v>0.029624363076193864</v>
      </c>
      <c r="H18" s="73">
        <f t="shared" si="2"/>
        <v>10.195</v>
      </c>
      <c r="I18" s="68">
        <f t="shared" si="6"/>
        <v>15</v>
      </c>
      <c r="J18" s="74">
        <f t="shared" si="3"/>
        <v>0.031859375</v>
      </c>
      <c r="L18" s="75">
        <f t="shared" si="4"/>
        <v>10.195</v>
      </c>
      <c r="M18" s="74">
        <f t="shared" si="5"/>
        <v>0.035235711182209584</v>
      </c>
    </row>
    <row r="19" spans="2:13" ht="33.75">
      <c r="B19" s="71">
        <v>11</v>
      </c>
      <c r="C19" s="72">
        <f t="shared" si="0"/>
        <v>0.03806712962962963</v>
      </c>
      <c r="E19" s="71">
        <v>11</v>
      </c>
      <c r="F19" s="72">
        <f t="shared" si="1"/>
        <v>0.03258679938381325</v>
      </c>
      <c r="H19" s="73">
        <f t="shared" si="2"/>
        <v>11.195</v>
      </c>
      <c r="I19" s="68"/>
      <c r="J19" s="74">
        <f t="shared" si="3"/>
        <v>0.034984375000000005</v>
      </c>
      <c r="L19" s="75">
        <f t="shared" si="4"/>
        <v>11.195</v>
      </c>
      <c r="M19" s="74">
        <f t="shared" si="5"/>
        <v>0.0386918868744322</v>
      </c>
    </row>
    <row r="20" spans="2:13" ht="33.75">
      <c r="B20" s="71">
        <v>12</v>
      </c>
      <c r="C20" s="72">
        <f t="shared" si="0"/>
        <v>0.04152777777777778</v>
      </c>
      <c r="E20" s="71">
        <v>12</v>
      </c>
      <c r="F20" s="72">
        <f t="shared" si="1"/>
        <v>0.03554923569143263</v>
      </c>
      <c r="H20" s="73">
        <f t="shared" si="2"/>
        <v>12.195</v>
      </c>
      <c r="I20" s="68">
        <f t="shared" si="6"/>
        <v>18</v>
      </c>
      <c r="J20" s="74">
        <f t="shared" si="3"/>
        <v>0.038109375</v>
      </c>
      <c r="L20" s="75">
        <f t="shared" si="4"/>
        <v>12.195</v>
      </c>
      <c r="M20" s="74">
        <f t="shared" si="5"/>
        <v>0.04214806256665482</v>
      </c>
    </row>
    <row r="21" spans="2:13" ht="33.75">
      <c r="B21" s="71">
        <v>13</v>
      </c>
      <c r="C21" s="72">
        <f t="shared" si="0"/>
        <v>0.04498842592592593</v>
      </c>
      <c r="E21" s="71">
        <v>13</v>
      </c>
      <c r="F21" s="72">
        <f t="shared" si="1"/>
        <v>0.03851167199905202</v>
      </c>
      <c r="H21" s="73">
        <f t="shared" si="2"/>
        <v>13.195</v>
      </c>
      <c r="I21" s="68"/>
      <c r="J21" s="74">
        <f t="shared" si="3"/>
        <v>0.041234375000000004</v>
      </c>
      <c r="L21" s="75">
        <f t="shared" si="4"/>
        <v>13.195</v>
      </c>
      <c r="M21" s="74">
        <f t="shared" si="5"/>
        <v>0.04560423825887744</v>
      </c>
    </row>
    <row r="22" spans="2:13" ht="33.75">
      <c r="B22" s="71">
        <v>14</v>
      </c>
      <c r="C22" s="72">
        <f t="shared" si="0"/>
        <v>0.048449074074074075</v>
      </c>
      <c r="E22" s="71">
        <v>14</v>
      </c>
      <c r="F22" s="72">
        <f t="shared" si="1"/>
        <v>0.041474108306671406</v>
      </c>
      <c r="H22" s="73">
        <f t="shared" si="2"/>
        <v>14.195</v>
      </c>
      <c r="I22" s="68">
        <f t="shared" si="6"/>
        <v>21</v>
      </c>
      <c r="J22" s="74">
        <f t="shared" si="3"/>
        <v>0.044359375000000006</v>
      </c>
      <c r="L22" s="75">
        <f t="shared" si="4"/>
        <v>14.195</v>
      </c>
      <c r="M22" s="74">
        <f t="shared" si="5"/>
        <v>0.04906041395110006</v>
      </c>
    </row>
    <row r="23" spans="2:13" ht="33.75">
      <c r="B23" s="71">
        <v>15</v>
      </c>
      <c r="C23" s="72">
        <f t="shared" si="0"/>
        <v>0.051909722222222225</v>
      </c>
      <c r="E23" s="71">
        <v>15</v>
      </c>
      <c r="F23" s="72">
        <f t="shared" si="1"/>
        <v>0.04443654461429079</v>
      </c>
      <c r="H23" s="73">
        <f t="shared" si="2"/>
        <v>15.195</v>
      </c>
      <c r="I23" s="68"/>
      <c r="J23" s="74">
        <f t="shared" si="3"/>
        <v>0.047484375</v>
      </c>
      <c r="L23" s="75">
        <f t="shared" si="4"/>
        <v>15.195</v>
      </c>
      <c r="M23" s="74">
        <f t="shared" si="5"/>
        <v>0.052516589643322675</v>
      </c>
    </row>
    <row r="24" spans="2:13" ht="33.75">
      <c r="B24" s="71">
        <v>16</v>
      </c>
      <c r="C24" s="72">
        <f t="shared" si="0"/>
        <v>0.055370370370370375</v>
      </c>
      <c r="E24" s="71">
        <v>16</v>
      </c>
      <c r="F24" s="72">
        <f t="shared" si="1"/>
        <v>0.04739898092191018</v>
      </c>
      <c r="H24" s="73">
        <f t="shared" si="2"/>
        <v>16.195</v>
      </c>
      <c r="I24" s="68">
        <f t="shared" si="6"/>
        <v>24</v>
      </c>
      <c r="J24" s="74">
        <f t="shared" si="3"/>
        <v>0.050609375000000005</v>
      </c>
      <c r="L24" s="75">
        <f t="shared" si="4"/>
        <v>16.195</v>
      </c>
      <c r="M24" s="74">
        <f t="shared" si="5"/>
        <v>0.055972765335545294</v>
      </c>
    </row>
    <row r="25" spans="2:13" ht="33.75">
      <c r="B25" s="71">
        <v>17</v>
      </c>
      <c r="C25" s="72">
        <f t="shared" si="0"/>
        <v>0.058831018518518526</v>
      </c>
      <c r="E25" s="71">
        <v>17</v>
      </c>
      <c r="F25" s="72">
        <f t="shared" si="1"/>
        <v>0.05036141722952957</v>
      </c>
      <c r="H25" s="73">
        <f t="shared" si="2"/>
        <v>17.195</v>
      </c>
      <c r="I25" s="68"/>
      <c r="J25" s="74">
        <f t="shared" si="3"/>
        <v>0.053734375</v>
      </c>
      <c r="L25" s="75">
        <f t="shared" si="4"/>
        <v>17.195</v>
      </c>
      <c r="M25" s="74">
        <f t="shared" si="5"/>
        <v>0.059428941027767905</v>
      </c>
    </row>
    <row r="26" spans="2:13" ht="33.75">
      <c r="B26" s="71">
        <v>18</v>
      </c>
      <c r="C26" s="72">
        <f t="shared" si="0"/>
        <v>0.062291666666666676</v>
      </c>
      <c r="E26" s="71">
        <v>18</v>
      </c>
      <c r="F26" s="72">
        <f t="shared" si="1"/>
        <v>0.053323853537148955</v>
      </c>
      <c r="H26" s="73">
        <f t="shared" si="2"/>
        <v>18.195</v>
      </c>
      <c r="I26" s="68">
        <f t="shared" si="6"/>
        <v>27</v>
      </c>
      <c r="J26" s="74">
        <f t="shared" si="3"/>
        <v>0.056859375000000004</v>
      </c>
      <c r="L26" s="75">
        <f t="shared" si="4"/>
        <v>18.195</v>
      </c>
      <c r="M26" s="74">
        <f t="shared" si="5"/>
        <v>0.06288511671999053</v>
      </c>
    </row>
    <row r="27" spans="2:13" ht="33.75">
      <c r="B27" s="71">
        <v>19</v>
      </c>
      <c r="C27" s="72">
        <f t="shared" si="0"/>
        <v>0.06575231481481482</v>
      </c>
      <c r="E27" s="71">
        <v>19</v>
      </c>
      <c r="F27" s="72">
        <f t="shared" si="1"/>
        <v>0.05628628984476834</v>
      </c>
      <c r="H27" s="73">
        <f t="shared" si="2"/>
        <v>19.195</v>
      </c>
      <c r="I27" s="68"/>
      <c r="J27" s="74">
        <f t="shared" si="3"/>
        <v>0.059984375000000006</v>
      </c>
      <c r="L27" s="75">
        <f t="shared" si="4"/>
        <v>19.195</v>
      </c>
      <c r="M27" s="74">
        <f t="shared" si="5"/>
        <v>0.06634129241221315</v>
      </c>
    </row>
    <row r="28" spans="2:13" ht="33.75">
      <c r="B28" s="71">
        <v>20</v>
      </c>
      <c r="C28" s="72">
        <f t="shared" si="0"/>
        <v>0.06921296296296298</v>
      </c>
      <c r="E28" s="71">
        <v>20</v>
      </c>
      <c r="F28" s="72">
        <f t="shared" si="1"/>
        <v>0.05924872615238773</v>
      </c>
      <c r="H28" s="73">
        <f t="shared" si="2"/>
        <v>20.195</v>
      </c>
      <c r="I28" s="68">
        <f t="shared" si="6"/>
        <v>30</v>
      </c>
      <c r="J28" s="74">
        <f t="shared" si="3"/>
        <v>0.06310937500000001</v>
      </c>
      <c r="L28" s="75">
        <f t="shared" si="4"/>
        <v>20.195</v>
      </c>
      <c r="M28" s="74">
        <f t="shared" si="5"/>
        <v>0.06979746810443577</v>
      </c>
    </row>
    <row r="29" spans="2:13" ht="33.75">
      <c r="B29" s="71">
        <v>21</v>
      </c>
      <c r="C29" s="72">
        <f t="shared" si="0"/>
        <v>0.07267361111111112</v>
      </c>
      <c r="E29" s="71">
        <v>21</v>
      </c>
      <c r="F29" s="72">
        <f t="shared" si="1"/>
        <v>0.06221116246000711</v>
      </c>
      <c r="H29" s="73">
        <f t="shared" si="2"/>
        <v>21.195</v>
      </c>
      <c r="I29" s="68"/>
      <c r="J29" s="74">
        <f t="shared" si="3"/>
        <v>0.066234375</v>
      </c>
      <c r="L29" s="75">
        <f t="shared" si="4"/>
        <v>21.195</v>
      </c>
      <c r="M29" s="74">
        <f t="shared" si="5"/>
        <v>0.07325364379665837</v>
      </c>
    </row>
    <row r="30" spans="2:13" ht="33.75">
      <c r="B30" s="71">
        <v>22</v>
      </c>
      <c r="C30" s="72">
        <f t="shared" si="0"/>
        <v>0.07613425925925926</v>
      </c>
      <c r="E30" s="71">
        <v>22</v>
      </c>
      <c r="F30" s="72">
        <f t="shared" si="1"/>
        <v>0.0651735987676265</v>
      </c>
      <c r="H30" s="73">
        <f t="shared" si="2"/>
        <v>22.195</v>
      </c>
      <c r="I30" s="68">
        <f t="shared" si="6"/>
        <v>33</v>
      </c>
      <c r="J30" s="74">
        <f t="shared" si="3"/>
        <v>0.069359375</v>
      </c>
      <c r="L30" s="75">
        <f t="shared" si="4"/>
        <v>22.195</v>
      </c>
      <c r="M30" s="74">
        <f t="shared" si="5"/>
        <v>0.07670981948888099</v>
      </c>
    </row>
    <row r="31" spans="2:13" ht="33.75">
      <c r="B31" s="71">
        <v>23</v>
      </c>
      <c r="C31" s="72">
        <f t="shared" si="0"/>
        <v>0.07959490740740742</v>
      </c>
      <c r="E31" s="71">
        <v>23</v>
      </c>
      <c r="F31" s="72">
        <f t="shared" si="1"/>
        <v>0.06813603507524589</v>
      </c>
      <c r="H31" s="73">
        <f t="shared" si="2"/>
        <v>23.195</v>
      </c>
      <c r="I31" s="68"/>
      <c r="J31" s="74">
        <f t="shared" si="3"/>
        <v>0.072484375</v>
      </c>
      <c r="L31" s="75">
        <f t="shared" si="4"/>
        <v>23.195</v>
      </c>
      <c r="M31" s="74">
        <f t="shared" si="5"/>
        <v>0.08016599518110361</v>
      </c>
    </row>
    <row r="32" spans="2:13" ht="33.75">
      <c r="B32" s="71">
        <v>24</v>
      </c>
      <c r="C32" s="72">
        <f t="shared" si="0"/>
        <v>0.08305555555555556</v>
      </c>
      <c r="E32" s="71">
        <v>24</v>
      </c>
      <c r="F32" s="72">
        <f t="shared" si="1"/>
        <v>0.07109847138286526</v>
      </c>
      <c r="H32" s="73">
        <f t="shared" si="2"/>
        <v>24.195</v>
      </c>
      <c r="I32" s="68">
        <f t="shared" si="6"/>
        <v>36</v>
      </c>
      <c r="J32" s="74">
        <f t="shared" si="3"/>
        <v>0.075609375</v>
      </c>
      <c r="L32" s="75">
        <f t="shared" si="4"/>
        <v>24.195</v>
      </c>
      <c r="M32" s="74">
        <f t="shared" si="5"/>
        <v>0.08362217087332623</v>
      </c>
    </row>
    <row r="33" spans="2:13" ht="33.75">
      <c r="B33" s="71">
        <v>25</v>
      </c>
      <c r="C33" s="72">
        <f t="shared" si="0"/>
        <v>0.0865162037037037</v>
      </c>
      <c r="E33" s="71">
        <v>25</v>
      </c>
      <c r="F33" s="72">
        <f t="shared" si="1"/>
        <v>0.07406090769048465</v>
      </c>
      <c r="H33" s="73">
        <f t="shared" si="2"/>
        <v>25.195</v>
      </c>
      <c r="I33" s="68"/>
      <c r="J33" s="74">
        <f t="shared" si="3"/>
        <v>0.07873437500000001</v>
      </c>
      <c r="L33" s="75">
        <f t="shared" si="4"/>
        <v>25.195</v>
      </c>
      <c r="M33" s="74">
        <f t="shared" si="5"/>
        <v>0.08707834656554884</v>
      </c>
    </row>
    <row r="34" spans="2:13" ht="33.75">
      <c r="B34" s="71">
        <v>26</v>
      </c>
      <c r="C34" s="72">
        <f t="shared" si="0"/>
        <v>0.08997685185185186</v>
      </c>
      <c r="E34" s="71">
        <v>26</v>
      </c>
      <c r="F34" s="72">
        <f t="shared" si="1"/>
        <v>0.07702334399810404</v>
      </c>
      <c r="H34" s="73">
        <f t="shared" si="2"/>
        <v>26.195</v>
      </c>
      <c r="I34" s="68">
        <f t="shared" si="6"/>
        <v>39</v>
      </c>
      <c r="J34" s="74">
        <f t="shared" si="3"/>
        <v>0.08185937500000001</v>
      </c>
      <c r="L34" s="75">
        <f t="shared" si="4"/>
        <v>26.195</v>
      </c>
      <c r="M34" s="74">
        <f t="shared" si="5"/>
        <v>0.09053452225777146</v>
      </c>
    </row>
    <row r="35" spans="2:13" ht="33.75">
      <c r="B35" s="71">
        <v>27</v>
      </c>
      <c r="C35" s="72">
        <f t="shared" si="0"/>
        <v>0.0934375</v>
      </c>
      <c r="E35" s="71">
        <v>27</v>
      </c>
      <c r="F35" s="72">
        <f t="shared" si="1"/>
        <v>0.07998578030572343</v>
      </c>
      <c r="H35" s="73">
        <f t="shared" si="2"/>
        <v>27.195</v>
      </c>
      <c r="I35" s="68"/>
      <c r="J35" s="74">
        <f t="shared" si="3"/>
        <v>0.084984375</v>
      </c>
      <c r="L35" s="75">
        <f t="shared" si="4"/>
        <v>27.195</v>
      </c>
      <c r="M35" s="74">
        <f t="shared" si="5"/>
        <v>0.09399069794999408</v>
      </c>
    </row>
    <row r="36" spans="2:13" ht="33.75">
      <c r="B36" s="71">
        <v>28</v>
      </c>
      <c r="C36" s="72">
        <f t="shared" si="0"/>
        <v>0.09689814814814815</v>
      </c>
      <c r="E36" s="71">
        <v>28</v>
      </c>
      <c r="F36" s="72">
        <f t="shared" si="1"/>
        <v>0.08294821661334281</v>
      </c>
      <c r="H36" s="73">
        <f t="shared" si="2"/>
        <v>28.195</v>
      </c>
      <c r="I36" s="68">
        <f t="shared" si="6"/>
        <v>42</v>
      </c>
      <c r="J36" s="74">
        <f t="shared" si="3"/>
        <v>0.088109375</v>
      </c>
      <c r="L36" s="75">
        <f t="shared" si="4"/>
        <v>28.195</v>
      </c>
      <c r="M36" s="74">
        <f t="shared" si="5"/>
        <v>0.0974468736422167</v>
      </c>
    </row>
    <row r="37" spans="2:13" ht="33.75">
      <c r="B37" s="71">
        <v>29</v>
      </c>
      <c r="C37" s="72">
        <f t="shared" si="0"/>
        <v>0.10035879629629631</v>
      </c>
      <c r="E37" s="71">
        <v>29</v>
      </c>
      <c r="F37" s="72">
        <f t="shared" si="1"/>
        <v>0.0859106529209622</v>
      </c>
      <c r="H37" s="73">
        <f t="shared" si="2"/>
        <v>29.195</v>
      </c>
      <c r="I37" s="68"/>
      <c r="J37" s="74">
        <f t="shared" si="3"/>
        <v>0.091234375</v>
      </c>
      <c r="L37" s="75">
        <f t="shared" si="4"/>
        <v>29.195</v>
      </c>
      <c r="M37" s="74">
        <f t="shared" si="5"/>
        <v>0.10090304933443932</v>
      </c>
    </row>
    <row r="38" spans="2:13" ht="33.75">
      <c r="B38" s="71">
        <v>30</v>
      </c>
      <c r="C38" s="72">
        <f t="shared" si="0"/>
        <v>0.10381944444444445</v>
      </c>
      <c r="E38" s="71">
        <v>30</v>
      </c>
      <c r="F38" s="72">
        <f t="shared" si="1"/>
        <v>0.08887308922858159</v>
      </c>
      <c r="H38" s="73">
        <f t="shared" si="2"/>
        <v>30.195</v>
      </c>
      <c r="I38" s="68">
        <f t="shared" si="6"/>
        <v>45</v>
      </c>
      <c r="J38" s="74">
        <f t="shared" si="3"/>
        <v>0.09435937500000001</v>
      </c>
      <c r="L38" s="75">
        <f t="shared" si="4"/>
        <v>30.195</v>
      </c>
      <c r="M38" s="74">
        <f t="shared" si="5"/>
        <v>0.10435922502666194</v>
      </c>
    </row>
    <row r="39" spans="2:13" ht="33.75">
      <c r="B39" s="71">
        <v>31</v>
      </c>
      <c r="C39" s="72">
        <f t="shared" si="0"/>
        <v>0.10728009259259261</v>
      </c>
      <c r="E39" s="71">
        <v>31</v>
      </c>
      <c r="F39" s="72">
        <f t="shared" si="1"/>
        <v>0.09183552553620097</v>
      </c>
      <c r="H39" s="73">
        <f t="shared" si="2"/>
        <v>31.195</v>
      </c>
      <c r="I39" s="68"/>
      <c r="J39" s="74">
        <f t="shared" si="3"/>
        <v>0.09748437500000001</v>
      </c>
      <c r="L39" s="75">
        <f t="shared" si="4"/>
        <v>31.195</v>
      </c>
      <c r="M39" s="74">
        <f t="shared" si="5"/>
        <v>0.10781540071888455</v>
      </c>
    </row>
    <row r="40" spans="2:13" ht="33.75">
      <c r="B40" s="71">
        <v>32</v>
      </c>
      <c r="C40" s="72">
        <f t="shared" si="0"/>
        <v>0.11074074074074075</v>
      </c>
      <c r="E40" s="71">
        <v>32</v>
      </c>
      <c r="F40" s="72">
        <f t="shared" si="1"/>
        <v>0.09479796184382036</v>
      </c>
      <c r="H40" s="73">
        <f t="shared" si="2"/>
        <v>32.195</v>
      </c>
      <c r="I40" s="68">
        <f t="shared" si="6"/>
        <v>48</v>
      </c>
      <c r="J40" s="74">
        <f t="shared" si="3"/>
        <v>0.100609375</v>
      </c>
      <c r="L40" s="75">
        <f t="shared" si="4"/>
        <v>32.195</v>
      </c>
      <c r="M40" s="74">
        <f t="shared" si="5"/>
        <v>0.11127157641110717</v>
      </c>
    </row>
    <row r="41" spans="2:13" ht="33.75">
      <c r="B41" s="71">
        <v>33</v>
      </c>
      <c r="C41" s="72">
        <f t="shared" si="0"/>
        <v>0.1142013888888889</v>
      </c>
      <c r="E41" s="71">
        <v>33</v>
      </c>
      <c r="F41" s="72">
        <f t="shared" si="1"/>
        <v>0.09776039815143975</v>
      </c>
      <c r="H41" s="73">
        <f t="shared" si="2"/>
        <v>33.195</v>
      </c>
      <c r="I41" s="68"/>
      <c r="J41" s="74">
        <f t="shared" si="3"/>
        <v>0.103734375</v>
      </c>
      <c r="L41" s="75">
        <f t="shared" si="4"/>
        <v>33.195</v>
      </c>
      <c r="M41" s="74">
        <f t="shared" si="5"/>
        <v>0.11472775210332979</v>
      </c>
    </row>
    <row r="42" spans="2:13" ht="33.75">
      <c r="B42" s="71">
        <v>34</v>
      </c>
      <c r="C42" s="72">
        <f t="shared" si="0"/>
        <v>0.11766203703703705</v>
      </c>
      <c r="E42" s="71">
        <v>34</v>
      </c>
      <c r="F42" s="72">
        <f t="shared" si="1"/>
        <v>0.10072283445905914</v>
      </c>
      <c r="H42" s="73">
        <f t="shared" si="2"/>
        <v>34.195</v>
      </c>
      <c r="I42" s="68">
        <f t="shared" si="6"/>
        <v>51</v>
      </c>
      <c r="J42" s="74">
        <f t="shared" si="3"/>
        <v>0.106859375</v>
      </c>
      <c r="L42" s="75">
        <f t="shared" si="4"/>
        <v>34.195</v>
      </c>
      <c r="M42" s="74">
        <f t="shared" si="5"/>
        <v>0.11818392779555241</v>
      </c>
    </row>
    <row r="43" spans="2:13" ht="33.75">
      <c r="B43" s="71">
        <v>35</v>
      </c>
      <c r="C43" s="72">
        <f t="shared" si="0"/>
        <v>0.1211226851851852</v>
      </c>
      <c r="E43" s="71">
        <v>35</v>
      </c>
      <c r="F43" s="72">
        <f t="shared" si="1"/>
        <v>0.10368527076667852</v>
      </c>
      <c r="H43" s="73">
        <f t="shared" si="2"/>
        <v>35.195</v>
      </c>
      <c r="I43" s="68"/>
      <c r="J43" s="74">
        <f t="shared" si="3"/>
        <v>0.10998437500000001</v>
      </c>
      <c r="L43" s="75">
        <f t="shared" si="4"/>
        <v>35.195</v>
      </c>
      <c r="M43" s="74">
        <f t="shared" si="5"/>
        <v>0.12164010348777503</v>
      </c>
    </row>
    <row r="44" spans="2:13" ht="33.75">
      <c r="B44" s="71">
        <v>36</v>
      </c>
      <c r="C44" s="72">
        <f t="shared" si="0"/>
        <v>0.12458333333333335</v>
      </c>
      <c r="E44" s="71">
        <v>36</v>
      </c>
      <c r="F44" s="72">
        <f t="shared" si="1"/>
        <v>0.10664770707429791</v>
      </c>
      <c r="H44" s="73">
        <f t="shared" si="2"/>
        <v>36.195</v>
      </c>
      <c r="I44" s="68">
        <f t="shared" si="6"/>
        <v>54</v>
      </c>
      <c r="J44" s="74">
        <f t="shared" si="3"/>
        <v>0.11310937500000001</v>
      </c>
      <c r="L44" s="75">
        <f t="shared" si="4"/>
        <v>36.195</v>
      </c>
      <c r="M44" s="74">
        <f t="shared" si="5"/>
        <v>0.12509627917999763</v>
      </c>
    </row>
    <row r="45" spans="2:13" ht="33.75">
      <c r="B45" s="71">
        <v>37</v>
      </c>
      <c r="C45" s="72">
        <f t="shared" si="0"/>
        <v>0.1280439814814815</v>
      </c>
      <c r="E45" s="71">
        <v>37</v>
      </c>
      <c r="F45" s="72">
        <f t="shared" si="1"/>
        <v>0.1096101433819173</v>
      </c>
      <c r="H45" s="73">
        <f t="shared" si="2"/>
        <v>37.195</v>
      </c>
      <c r="I45" s="68"/>
      <c r="J45" s="74">
        <f t="shared" si="3"/>
        <v>0.116234375</v>
      </c>
      <c r="L45" s="75">
        <f t="shared" si="4"/>
        <v>37.195</v>
      </c>
      <c r="M45" s="74">
        <f t="shared" si="5"/>
        <v>0.12855245487222025</v>
      </c>
    </row>
    <row r="46" spans="2:13" ht="33.75">
      <c r="B46" s="71">
        <v>38</v>
      </c>
      <c r="C46" s="72">
        <f t="shared" si="0"/>
        <v>0.13150462962962964</v>
      </c>
      <c r="E46" s="71">
        <v>38</v>
      </c>
      <c r="F46" s="72">
        <f t="shared" si="1"/>
        <v>0.11257257968953668</v>
      </c>
      <c r="H46" s="73">
        <f t="shared" si="2"/>
        <v>38.195</v>
      </c>
      <c r="I46" s="68">
        <f t="shared" si="6"/>
        <v>57</v>
      </c>
      <c r="J46" s="74">
        <f t="shared" si="3"/>
        <v>0.119359375</v>
      </c>
      <c r="L46" s="75">
        <f t="shared" si="4"/>
        <v>38.195</v>
      </c>
      <c r="M46" s="74">
        <f t="shared" si="5"/>
        <v>0.13200863056444287</v>
      </c>
    </row>
    <row r="47" spans="2:13" ht="33.75">
      <c r="B47" s="71">
        <v>39</v>
      </c>
      <c r="C47" s="72">
        <f t="shared" si="0"/>
        <v>0.13496527777777778</v>
      </c>
      <c r="E47" s="71">
        <v>39</v>
      </c>
      <c r="F47" s="72">
        <f t="shared" si="1"/>
        <v>0.11553501599715607</v>
      </c>
      <c r="H47" s="73">
        <f t="shared" si="2"/>
        <v>39.195</v>
      </c>
      <c r="I47" s="68"/>
      <c r="J47" s="74">
        <f t="shared" si="3"/>
        <v>0.122484375</v>
      </c>
      <c r="L47" s="75">
        <f t="shared" si="4"/>
        <v>39.195</v>
      </c>
      <c r="M47" s="74">
        <f t="shared" si="5"/>
        <v>0.1354648062566655</v>
      </c>
    </row>
    <row r="48" spans="2:13" ht="33.75">
      <c r="B48" s="71">
        <v>40</v>
      </c>
      <c r="C48" s="72">
        <f t="shared" si="0"/>
        <v>0.13842592592592595</v>
      </c>
      <c r="E48" s="71">
        <v>40</v>
      </c>
      <c r="F48" s="72">
        <f t="shared" si="1"/>
        <v>0.11849745230477546</v>
      </c>
      <c r="H48" s="73">
        <f t="shared" si="2"/>
        <v>40.195</v>
      </c>
      <c r="I48" s="68">
        <f t="shared" si="6"/>
        <v>60</v>
      </c>
      <c r="J48" s="74">
        <f t="shared" si="3"/>
        <v>0.125609375</v>
      </c>
      <c r="L48" s="75">
        <f t="shared" si="4"/>
        <v>40.195</v>
      </c>
      <c r="M48" s="74">
        <f t="shared" si="5"/>
        <v>0.1389209819488881</v>
      </c>
    </row>
    <row r="49" spans="2:13" ht="33.75">
      <c r="B49" s="71">
        <v>41</v>
      </c>
      <c r="C49" s="72">
        <f t="shared" si="0"/>
        <v>0.1418865740740741</v>
      </c>
      <c r="E49" s="71">
        <v>41</v>
      </c>
      <c r="F49" s="72">
        <f t="shared" si="1"/>
        <v>0.12145988861239483</v>
      </c>
      <c r="H49" s="73">
        <f t="shared" si="2"/>
        <v>41.195</v>
      </c>
      <c r="I49" s="68"/>
      <c r="J49" s="74">
        <f t="shared" si="3"/>
        <v>0.128734375</v>
      </c>
      <c r="L49" s="75">
        <f t="shared" si="4"/>
        <v>41.195</v>
      </c>
      <c r="M49" s="74">
        <f t="shared" si="5"/>
        <v>0.14237715764111072</v>
      </c>
    </row>
    <row r="50" spans="2:13" ht="33.75">
      <c r="B50" s="76">
        <v>42</v>
      </c>
      <c r="C50" s="77">
        <f t="shared" si="0"/>
        <v>0.14534722222222224</v>
      </c>
      <c r="E50" s="76">
        <v>42</v>
      </c>
      <c r="F50" s="72">
        <f t="shared" si="1"/>
        <v>0.12442232492001422</v>
      </c>
      <c r="H50" s="78">
        <f t="shared" si="2"/>
        <v>42.195</v>
      </c>
      <c r="I50" s="79">
        <f t="shared" si="6"/>
        <v>63</v>
      </c>
      <c r="J50" s="80">
        <f t="shared" si="3"/>
        <v>0.131859375</v>
      </c>
      <c r="L50" s="75">
        <f t="shared" si="4"/>
        <v>42.195</v>
      </c>
      <c r="M50" s="74">
        <f t="shared" si="5"/>
        <v>0.14583333333333334</v>
      </c>
    </row>
    <row r="51" spans="2:13" ht="25.5" customHeight="1">
      <c r="B51" s="81"/>
      <c r="C51" s="82"/>
      <c r="E51" s="81"/>
      <c r="F51" s="82"/>
      <c r="H51" s="83"/>
      <c r="I51" s="83"/>
      <c r="J51" s="84"/>
      <c r="L51" s="83"/>
      <c r="M51" s="84"/>
    </row>
  </sheetData>
  <sheetProtection password="CEE9" sheet="1" objects="1" scenarios="1"/>
  <mergeCells count="2">
    <mergeCell ref="B2:F2"/>
    <mergeCell ref="H2:M2"/>
  </mergeCells>
  <printOptions/>
  <pageMargins left="0.7479166666666667" right="0.7479166666666667" top="0.4798611111111111" bottom="0.9840277777777778" header="0.5118055555555556" footer="0.5118055555555556"/>
  <pageSetup fitToHeight="2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4">
      <selection activeCell="L27" sqref="L27"/>
    </sheetView>
  </sheetViews>
  <sheetFormatPr defaultColWidth="9.140625" defaultRowHeight="12.75"/>
  <cols>
    <col min="1" max="1" width="18.28125" style="15" customWidth="1"/>
    <col min="2" max="3" width="0" style="16" hidden="1" customWidth="1"/>
    <col min="4" max="4" width="22.421875" style="17" customWidth="1"/>
    <col min="5" max="6" width="0" style="15" hidden="1" customWidth="1"/>
    <col min="7" max="7" width="0" style="18" hidden="1" customWidth="1"/>
    <col min="8" max="8" width="9.140625" style="15" customWidth="1"/>
    <col min="9" max="9" width="9.140625" style="19" customWidth="1"/>
    <col min="10" max="16384" width="9.140625" style="15" customWidth="1"/>
  </cols>
  <sheetData>
    <row r="1" spans="1:9" s="23" customFormat="1" ht="15.75">
      <c r="A1" s="20" t="s">
        <v>0</v>
      </c>
      <c r="B1" s="21"/>
      <c r="C1" s="21"/>
      <c r="D1" s="22">
        <v>0.002951388888888889</v>
      </c>
      <c r="G1" s="24"/>
      <c r="I1" s="19"/>
    </row>
    <row r="2" spans="1:9" s="23" customFormat="1" ht="15.75" hidden="1">
      <c r="A2" s="20"/>
      <c r="B2" s="21"/>
      <c r="C2" s="21"/>
      <c r="D2" s="22">
        <v>270</v>
      </c>
      <c r="G2" s="24"/>
      <c r="I2" s="19"/>
    </row>
    <row r="3" spans="1:9" s="23" customFormat="1" ht="15.75">
      <c r="A3" s="20" t="s">
        <v>4</v>
      </c>
      <c r="B3" s="21"/>
      <c r="C3" s="21"/>
      <c r="D3" s="22" t="s">
        <v>37</v>
      </c>
      <c r="G3" s="24"/>
      <c r="I3" s="19"/>
    </row>
    <row r="4" spans="1:7" ht="33.75">
      <c r="A4" s="25">
        <v>1</v>
      </c>
      <c r="B4" s="25">
        <f aca="true" t="shared" si="0" ref="B4:B28">$D$2*A4</f>
        <v>270</v>
      </c>
      <c r="C4" s="25">
        <f>B4/60</f>
        <v>4.5</v>
      </c>
      <c r="D4" s="26">
        <f>A4*$D$1</f>
        <v>0.002951388888888889</v>
      </c>
      <c r="E4" s="27">
        <v>0.19444444444444445</v>
      </c>
      <c r="F4" s="15">
        <v>10</v>
      </c>
      <c r="G4" s="18" t="s">
        <v>38</v>
      </c>
    </row>
    <row r="5" spans="1:7" ht="33.75">
      <c r="A5" s="28">
        <v>2</v>
      </c>
      <c r="B5" s="29">
        <f t="shared" si="0"/>
        <v>540</v>
      </c>
      <c r="C5" s="29">
        <f aca="true" t="shared" si="1" ref="C5:C28">B5/60</f>
        <v>9</v>
      </c>
      <c r="D5" s="26">
        <f aca="true" t="shared" si="2" ref="D5:D28">A5*$D$1</f>
        <v>0.005902777777777778</v>
      </c>
      <c r="E5" s="27">
        <v>0.3888888888888889</v>
      </c>
      <c r="F5" s="15">
        <v>20</v>
      </c>
      <c r="G5" s="18" t="s">
        <v>38</v>
      </c>
    </row>
    <row r="6" spans="1:7" ht="33.75">
      <c r="A6" s="28">
        <v>3</v>
      </c>
      <c r="B6" s="29">
        <f t="shared" si="0"/>
        <v>810</v>
      </c>
      <c r="C6" s="29">
        <f t="shared" si="1"/>
        <v>13.5</v>
      </c>
      <c r="D6" s="26">
        <f t="shared" si="2"/>
        <v>0.008854166666666666</v>
      </c>
      <c r="E6" s="27">
        <v>0.5833333333333334</v>
      </c>
      <c r="F6" s="15">
        <v>30</v>
      </c>
      <c r="G6" s="18" t="s">
        <v>38</v>
      </c>
    </row>
    <row r="7" spans="1:7" ht="33.75">
      <c r="A7" s="28">
        <v>4</v>
      </c>
      <c r="B7" s="29">
        <f t="shared" si="0"/>
        <v>1080</v>
      </c>
      <c r="C7" s="29">
        <f t="shared" si="1"/>
        <v>18</v>
      </c>
      <c r="D7" s="26">
        <f t="shared" si="2"/>
        <v>0.011805555555555555</v>
      </c>
      <c r="E7" s="27">
        <v>0.7777777777777778</v>
      </c>
      <c r="F7" s="15">
        <v>40</v>
      </c>
      <c r="G7" s="18" t="s">
        <v>38</v>
      </c>
    </row>
    <row r="8" spans="1:7" ht="33.75">
      <c r="A8" s="25">
        <v>5</v>
      </c>
      <c r="B8" s="25">
        <f t="shared" si="0"/>
        <v>1350</v>
      </c>
      <c r="C8" s="25">
        <f t="shared" si="1"/>
        <v>22.5</v>
      </c>
      <c r="D8" s="26">
        <f t="shared" si="2"/>
        <v>0.014756944444444444</v>
      </c>
      <c r="E8" s="27">
        <v>0.9722222222222222</v>
      </c>
      <c r="F8" s="15">
        <v>50</v>
      </c>
      <c r="G8" s="18" t="s">
        <v>38</v>
      </c>
    </row>
    <row r="9" spans="1:7" ht="33.75">
      <c r="A9" s="28">
        <v>6</v>
      </c>
      <c r="B9" s="29">
        <f t="shared" si="0"/>
        <v>1620</v>
      </c>
      <c r="C9" s="29">
        <f t="shared" si="1"/>
        <v>27</v>
      </c>
      <c r="D9" s="26">
        <f t="shared" si="2"/>
        <v>0.017708333333333333</v>
      </c>
      <c r="E9" s="30">
        <v>1.1631944444444444</v>
      </c>
      <c r="G9" s="18" t="s">
        <v>39</v>
      </c>
    </row>
    <row r="10" spans="1:7" ht="33.75">
      <c r="A10" s="28">
        <v>7</v>
      </c>
      <c r="B10" s="29">
        <f t="shared" si="0"/>
        <v>1890</v>
      </c>
      <c r="C10" s="29">
        <f t="shared" si="1"/>
        <v>31.5</v>
      </c>
      <c r="D10" s="26">
        <f t="shared" si="2"/>
        <v>0.02065972222222222</v>
      </c>
      <c r="E10" s="30">
        <v>1.3680555555555556</v>
      </c>
      <c r="G10" s="18" t="s">
        <v>39</v>
      </c>
    </row>
    <row r="11" spans="1:7" ht="33.75">
      <c r="A11" s="28">
        <v>8</v>
      </c>
      <c r="B11" s="29">
        <f t="shared" si="0"/>
        <v>2160</v>
      </c>
      <c r="C11" s="29">
        <f t="shared" si="1"/>
        <v>36</v>
      </c>
      <c r="D11" s="26">
        <f t="shared" si="2"/>
        <v>0.02361111111111111</v>
      </c>
      <c r="E11" s="30">
        <v>1.5416666666666667</v>
      </c>
      <c r="G11" s="18" t="s">
        <v>40</v>
      </c>
    </row>
    <row r="12" spans="1:4" ht="33.75">
      <c r="A12" s="28">
        <v>9</v>
      </c>
      <c r="B12" s="29">
        <f t="shared" si="0"/>
        <v>2430</v>
      </c>
      <c r="C12" s="29">
        <f t="shared" si="1"/>
        <v>40.5</v>
      </c>
      <c r="D12" s="26">
        <f t="shared" si="2"/>
        <v>0.0265625</v>
      </c>
    </row>
    <row r="13" spans="1:4" ht="33.75">
      <c r="A13" s="25">
        <v>10</v>
      </c>
      <c r="B13" s="25">
        <f t="shared" si="0"/>
        <v>2700</v>
      </c>
      <c r="C13" s="25">
        <f t="shared" si="1"/>
        <v>45</v>
      </c>
      <c r="D13" s="26">
        <f t="shared" si="2"/>
        <v>0.029513888888888888</v>
      </c>
    </row>
    <row r="14" spans="1:4" ht="33.75">
      <c r="A14" s="28">
        <v>11</v>
      </c>
      <c r="B14" s="29">
        <f t="shared" si="0"/>
        <v>2970</v>
      </c>
      <c r="C14" s="29">
        <f t="shared" si="1"/>
        <v>49.5</v>
      </c>
      <c r="D14" s="26">
        <f t="shared" si="2"/>
        <v>0.03246527777777777</v>
      </c>
    </row>
    <row r="15" spans="1:4" ht="33.75">
      <c r="A15" s="28">
        <v>12</v>
      </c>
      <c r="B15" s="29">
        <f t="shared" si="0"/>
        <v>3240</v>
      </c>
      <c r="C15" s="29">
        <f t="shared" si="1"/>
        <v>54</v>
      </c>
      <c r="D15" s="26">
        <f t="shared" si="2"/>
        <v>0.035416666666666666</v>
      </c>
    </row>
    <row r="16" spans="1:4" ht="33.75">
      <c r="A16" s="28">
        <v>13</v>
      </c>
      <c r="B16" s="29">
        <f t="shared" si="0"/>
        <v>3510</v>
      </c>
      <c r="C16" s="29">
        <f t="shared" si="1"/>
        <v>58.5</v>
      </c>
      <c r="D16" s="26">
        <f t="shared" si="2"/>
        <v>0.03836805555555556</v>
      </c>
    </row>
    <row r="17" spans="1:4" ht="33.75">
      <c r="A17" s="28">
        <v>14</v>
      </c>
      <c r="B17" s="29">
        <f t="shared" si="0"/>
        <v>3780</v>
      </c>
      <c r="C17" s="29">
        <f t="shared" si="1"/>
        <v>63</v>
      </c>
      <c r="D17" s="26">
        <f t="shared" si="2"/>
        <v>0.04131944444444444</v>
      </c>
    </row>
    <row r="18" spans="1:4" ht="33.75">
      <c r="A18" s="25">
        <v>15</v>
      </c>
      <c r="B18" s="25">
        <f t="shared" si="0"/>
        <v>4050</v>
      </c>
      <c r="C18" s="25">
        <f t="shared" si="1"/>
        <v>67.5</v>
      </c>
      <c r="D18" s="26">
        <f t="shared" si="2"/>
        <v>0.04427083333333333</v>
      </c>
    </row>
    <row r="19" spans="1:4" ht="33.75">
      <c r="A19" s="28">
        <v>16</v>
      </c>
      <c r="B19" s="29">
        <f t="shared" si="0"/>
        <v>4320</v>
      </c>
      <c r="C19" s="29">
        <f t="shared" si="1"/>
        <v>72</v>
      </c>
      <c r="D19" s="26">
        <f t="shared" si="2"/>
        <v>0.04722222222222222</v>
      </c>
    </row>
    <row r="20" spans="1:4" ht="33.75">
      <c r="A20" s="28">
        <v>17</v>
      </c>
      <c r="B20" s="29">
        <f t="shared" si="0"/>
        <v>4590</v>
      </c>
      <c r="C20" s="29">
        <f t="shared" si="1"/>
        <v>76.5</v>
      </c>
      <c r="D20" s="26">
        <f t="shared" si="2"/>
        <v>0.05017361111111111</v>
      </c>
    </row>
    <row r="21" spans="1:4" ht="33.75">
      <c r="A21" s="28">
        <v>18</v>
      </c>
      <c r="B21" s="29">
        <f t="shared" si="0"/>
        <v>4860</v>
      </c>
      <c r="C21" s="29">
        <f t="shared" si="1"/>
        <v>81</v>
      </c>
      <c r="D21" s="26">
        <f t="shared" si="2"/>
        <v>0.053125</v>
      </c>
    </row>
    <row r="22" spans="1:4" ht="33.75">
      <c r="A22" s="28">
        <v>19</v>
      </c>
      <c r="B22" s="29">
        <f t="shared" si="0"/>
        <v>5130</v>
      </c>
      <c r="C22" s="29">
        <f t="shared" si="1"/>
        <v>85.5</v>
      </c>
      <c r="D22" s="26">
        <f t="shared" si="2"/>
        <v>0.056076388888888884</v>
      </c>
    </row>
    <row r="23" spans="1:4" ht="33.75">
      <c r="A23" s="25">
        <v>20</v>
      </c>
      <c r="B23" s="25">
        <f t="shared" si="0"/>
        <v>5400</v>
      </c>
      <c r="C23" s="25">
        <f t="shared" si="1"/>
        <v>90</v>
      </c>
      <c r="D23" s="26">
        <f t="shared" si="2"/>
        <v>0.059027777777777776</v>
      </c>
    </row>
    <row r="24" spans="1:4" ht="33.75">
      <c r="A24" s="28">
        <v>21</v>
      </c>
      <c r="B24" s="29">
        <f t="shared" si="0"/>
        <v>5670</v>
      </c>
      <c r="C24" s="29">
        <f t="shared" si="1"/>
        <v>94.5</v>
      </c>
      <c r="D24" s="26">
        <f t="shared" si="2"/>
        <v>0.06197916666666667</v>
      </c>
    </row>
    <row r="25" spans="1:4" ht="33.75">
      <c r="A25" s="28">
        <v>22</v>
      </c>
      <c r="B25" s="29">
        <f t="shared" si="0"/>
        <v>5940</v>
      </c>
      <c r="C25" s="29">
        <f t="shared" si="1"/>
        <v>99</v>
      </c>
      <c r="D25" s="26">
        <f t="shared" si="2"/>
        <v>0.06493055555555555</v>
      </c>
    </row>
    <row r="26" spans="1:4" ht="33.75">
      <c r="A26" s="28">
        <v>23</v>
      </c>
      <c r="B26" s="29">
        <f t="shared" si="0"/>
        <v>6210</v>
      </c>
      <c r="C26" s="29">
        <f t="shared" si="1"/>
        <v>103.5</v>
      </c>
      <c r="D26" s="26">
        <f t="shared" si="2"/>
        <v>0.06788194444444444</v>
      </c>
    </row>
    <row r="27" spans="1:4" ht="33.75">
      <c r="A27" s="28">
        <v>24</v>
      </c>
      <c r="B27" s="29">
        <f t="shared" si="0"/>
        <v>6480</v>
      </c>
      <c r="C27" s="29">
        <f t="shared" si="1"/>
        <v>108</v>
      </c>
      <c r="D27" s="26">
        <f t="shared" si="2"/>
        <v>0.07083333333333333</v>
      </c>
    </row>
    <row r="28" spans="1:4" ht="33.75">
      <c r="A28" s="25">
        <v>25</v>
      </c>
      <c r="B28" s="25">
        <f t="shared" si="0"/>
        <v>6750</v>
      </c>
      <c r="C28" s="25">
        <f t="shared" si="1"/>
        <v>112.5</v>
      </c>
      <c r="D28" s="26">
        <f t="shared" si="2"/>
        <v>0.07378472222222222</v>
      </c>
    </row>
    <row r="29" spans="1:4" ht="33.75">
      <c r="A29" s="28"/>
      <c r="B29" s="29"/>
      <c r="C29" s="29"/>
      <c r="D29" s="31"/>
    </row>
    <row r="30" spans="1:4" ht="33.75">
      <c r="A30" s="29">
        <v>21.1</v>
      </c>
      <c r="B30" s="29"/>
      <c r="C30" s="29"/>
      <c r="D30" s="32" t="s">
        <v>41</v>
      </c>
    </row>
    <row r="31" spans="1:4" ht="33.75">
      <c r="A31" s="28"/>
      <c r="B31" s="29"/>
      <c r="C31" s="29"/>
      <c r="D31" s="31"/>
    </row>
    <row r="32" spans="1:4" ht="33.75">
      <c r="A32" s="28"/>
      <c r="B32" s="29"/>
      <c r="C32" s="29"/>
      <c r="D32" s="31"/>
    </row>
    <row r="33" spans="1:4" ht="33.75">
      <c r="A33" s="25"/>
      <c r="B33" s="25"/>
      <c r="C33" s="25"/>
      <c r="D33" s="26"/>
    </row>
    <row r="34" spans="1:4" ht="33.75">
      <c r="A34" s="28"/>
      <c r="B34" s="29"/>
      <c r="C34" s="29"/>
      <c r="D34" s="31"/>
    </row>
    <row r="35" spans="1:4" ht="33.75">
      <c r="A35" s="28"/>
      <c r="B35" s="29"/>
      <c r="C35" s="29"/>
      <c r="D35" s="31"/>
    </row>
    <row r="36" spans="1:4" ht="33.75">
      <c r="A36" s="28"/>
      <c r="B36" s="29"/>
      <c r="C36" s="29"/>
      <c r="D36" s="31"/>
    </row>
    <row r="37" spans="1:4" ht="33.75">
      <c r="A37" s="28"/>
      <c r="B37" s="29"/>
      <c r="C37" s="29"/>
      <c r="D37" s="31"/>
    </row>
    <row r="38" spans="1:4" ht="33.75">
      <c r="A38" s="25"/>
      <c r="B38" s="25"/>
      <c r="C38" s="25"/>
      <c r="D38" s="26"/>
    </row>
    <row r="39" spans="1:4" ht="33.75">
      <c r="A39" s="28"/>
      <c r="B39" s="29"/>
      <c r="C39" s="29"/>
      <c r="D39" s="31"/>
    </row>
    <row r="40" spans="1:4" ht="33.75">
      <c r="A40" s="28"/>
      <c r="B40" s="29"/>
      <c r="C40" s="29"/>
      <c r="D40" s="31"/>
    </row>
    <row r="41" spans="1:4" ht="33.75">
      <c r="A41" s="28"/>
      <c r="B41" s="29"/>
      <c r="C41" s="29"/>
      <c r="D41" s="31"/>
    </row>
    <row r="42" spans="1:4" ht="33.75">
      <c r="A42" s="28"/>
      <c r="B42" s="29"/>
      <c r="C42" s="29"/>
      <c r="D42" s="31"/>
    </row>
    <row r="43" spans="1:4" ht="33.75">
      <c r="A43" s="25"/>
      <c r="B43" s="25"/>
      <c r="C43" s="25"/>
      <c r="D43" s="26"/>
    </row>
    <row r="44" spans="1:4" ht="33.75">
      <c r="A44" s="28"/>
      <c r="B44" s="29"/>
      <c r="C44" s="29"/>
      <c r="D44" s="31"/>
    </row>
    <row r="45" spans="1:4" ht="33.75">
      <c r="A45" s="28"/>
      <c r="B45" s="29"/>
      <c r="C45" s="29"/>
      <c r="D45" s="31"/>
    </row>
  </sheetData>
  <printOptions/>
  <pageMargins left="0.7479166666666667" right="0.7479166666666667" top="0.15972222222222224" bottom="0.1701388888888889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="10" zoomScaleNormal="10" workbookViewId="0" topLeftCell="A1">
      <selection activeCell="AC5" sqref="AC5"/>
    </sheetView>
  </sheetViews>
  <sheetFormatPr defaultColWidth="9.140625" defaultRowHeight="12.75"/>
  <cols>
    <col min="1" max="1" width="3.00390625" style="33" customWidth="1"/>
    <col min="2" max="2" width="208.7109375" style="33" customWidth="1"/>
    <col min="3" max="3" width="239.57421875" style="34" customWidth="1"/>
    <col min="4" max="16384" width="9.140625" style="33" customWidth="1"/>
  </cols>
  <sheetData>
    <row r="1" spans="2:3" ht="249.75">
      <c r="B1" s="35" t="s">
        <v>0</v>
      </c>
      <c r="C1" s="36">
        <f>C3/42.195</f>
        <v>0.0031270161024871297</v>
      </c>
    </row>
    <row r="2" spans="2:3" ht="249.75" hidden="1">
      <c r="B2" s="35"/>
      <c r="C2" s="36">
        <v>270</v>
      </c>
    </row>
    <row r="3" spans="2:3" ht="249.75">
      <c r="B3" s="35" t="s">
        <v>35</v>
      </c>
      <c r="C3" s="37">
        <v>0.13194444444444445</v>
      </c>
    </row>
    <row r="4" spans="2:3" ht="9" customHeight="1">
      <c r="B4" s="38"/>
      <c r="C4" s="33"/>
    </row>
    <row r="5" spans="2:3" ht="249.75">
      <c r="B5" s="39">
        <v>1</v>
      </c>
      <c r="C5" s="40">
        <f aca="true" t="shared" si="0" ref="C5:C46">B5*$C$1</f>
        <v>0.0031270161024871297</v>
      </c>
    </row>
    <row r="6" spans="2:3" ht="249.75">
      <c r="B6" s="41">
        <v>2</v>
      </c>
      <c r="C6" s="40">
        <f t="shared" si="0"/>
        <v>0.0062540322049742594</v>
      </c>
    </row>
    <row r="7" spans="2:3" ht="249.75">
      <c r="B7" s="41">
        <v>3</v>
      </c>
      <c r="C7" s="40">
        <f t="shared" si="0"/>
        <v>0.00938104830746139</v>
      </c>
    </row>
    <row r="8" spans="2:3" ht="249.75">
      <c r="B8" s="41">
        <v>4</v>
      </c>
      <c r="C8" s="40">
        <f t="shared" si="0"/>
        <v>0.012508064409948519</v>
      </c>
    </row>
    <row r="9" spans="2:3" ht="249.75">
      <c r="B9" s="41">
        <v>5</v>
      </c>
      <c r="C9" s="40">
        <f t="shared" si="0"/>
        <v>0.01563508051243565</v>
      </c>
    </row>
    <row r="10" spans="2:3" ht="249.75">
      <c r="B10" s="41">
        <v>6</v>
      </c>
      <c r="C10" s="40">
        <f t="shared" si="0"/>
        <v>0.01876209661492278</v>
      </c>
    </row>
    <row r="11" spans="2:3" ht="249.75">
      <c r="B11" s="41">
        <v>7</v>
      </c>
      <c r="C11" s="40">
        <f t="shared" si="0"/>
        <v>0.021889112717409908</v>
      </c>
    </row>
    <row r="12" spans="2:3" ht="249.75">
      <c r="B12" s="41">
        <v>8</v>
      </c>
      <c r="C12" s="40">
        <f t="shared" si="0"/>
        <v>0.025016128819897038</v>
      </c>
    </row>
    <row r="13" spans="2:3" ht="249.75">
      <c r="B13" s="41">
        <v>9</v>
      </c>
      <c r="C13" s="40">
        <f t="shared" si="0"/>
        <v>0.028143144922384167</v>
      </c>
    </row>
    <row r="14" spans="2:3" ht="249.75">
      <c r="B14" s="41">
        <v>10</v>
      </c>
      <c r="C14" s="40">
        <f t="shared" si="0"/>
        <v>0.0312701610248713</v>
      </c>
    </row>
    <row r="15" spans="2:3" ht="249.75">
      <c r="B15" s="41">
        <v>11</v>
      </c>
      <c r="C15" s="40">
        <f t="shared" si="0"/>
        <v>0.03439717712735843</v>
      </c>
    </row>
    <row r="16" spans="2:3" ht="249.75">
      <c r="B16" s="41">
        <v>12</v>
      </c>
      <c r="C16" s="40">
        <f t="shared" si="0"/>
        <v>0.03752419322984556</v>
      </c>
    </row>
    <row r="17" spans="2:3" ht="249.75">
      <c r="B17" s="41">
        <v>13</v>
      </c>
      <c r="C17" s="40">
        <f t="shared" si="0"/>
        <v>0.04065120933233268</v>
      </c>
    </row>
    <row r="18" spans="2:3" ht="249.75">
      <c r="B18" s="41">
        <v>14</v>
      </c>
      <c r="C18" s="40">
        <f t="shared" si="0"/>
        <v>0.043778225434819816</v>
      </c>
    </row>
    <row r="19" spans="2:3" ht="249.75">
      <c r="B19" s="41">
        <v>15</v>
      </c>
      <c r="C19" s="40">
        <f t="shared" si="0"/>
        <v>0.04690524153730695</v>
      </c>
    </row>
    <row r="20" spans="2:3" ht="249.75">
      <c r="B20" s="41">
        <v>16</v>
      </c>
      <c r="C20" s="40">
        <f t="shared" si="0"/>
        <v>0.050032257639794075</v>
      </c>
    </row>
    <row r="21" spans="2:3" ht="249.75">
      <c r="B21" s="41">
        <v>17</v>
      </c>
      <c r="C21" s="40">
        <f t="shared" si="0"/>
        <v>0.0531592737422812</v>
      </c>
    </row>
    <row r="22" spans="2:3" ht="249.75">
      <c r="B22" s="41">
        <v>18</v>
      </c>
      <c r="C22" s="40">
        <f t="shared" si="0"/>
        <v>0.056286289844768335</v>
      </c>
    </row>
    <row r="23" spans="2:3" ht="249.75">
      <c r="B23" s="41">
        <v>19</v>
      </c>
      <c r="C23" s="40">
        <f t="shared" si="0"/>
        <v>0.05941330594725547</v>
      </c>
    </row>
    <row r="24" spans="2:3" ht="249.75">
      <c r="B24" s="41">
        <v>20</v>
      </c>
      <c r="C24" s="40">
        <f t="shared" si="0"/>
        <v>0.0625403220497426</v>
      </c>
    </row>
    <row r="25" spans="2:3" ht="249.75">
      <c r="B25" s="41">
        <v>21</v>
      </c>
      <c r="C25" s="40">
        <f t="shared" si="0"/>
        <v>0.06566733815222972</v>
      </c>
    </row>
    <row r="26" spans="2:3" ht="249.75">
      <c r="B26" s="41">
        <v>22</v>
      </c>
      <c r="C26" s="40">
        <f t="shared" si="0"/>
        <v>0.06879435425471686</v>
      </c>
    </row>
    <row r="27" spans="2:3" ht="249.75">
      <c r="B27" s="41">
        <v>23</v>
      </c>
      <c r="C27" s="40">
        <f t="shared" si="0"/>
        <v>0.07192137035720399</v>
      </c>
    </row>
    <row r="28" spans="2:3" ht="249.75">
      <c r="B28" s="41">
        <v>24</v>
      </c>
      <c r="C28" s="40">
        <f t="shared" si="0"/>
        <v>0.07504838645969111</v>
      </c>
    </row>
    <row r="29" spans="2:3" ht="249.75">
      <c r="B29" s="41">
        <v>25</v>
      </c>
      <c r="C29" s="40">
        <f t="shared" si="0"/>
        <v>0.07817540256217824</v>
      </c>
    </row>
    <row r="30" spans="2:3" ht="249.75">
      <c r="B30" s="41">
        <v>26</v>
      </c>
      <c r="C30" s="40">
        <f t="shared" si="0"/>
        <v>0.08130241866466537</v>
      </c>
    </row>
    <row r="31" spans="2:3" ht="249.75">
      <c r="B31" s="41">
        <v>27</v>
      </c>
      <c r="C31" s="40">
        <f t="shared" si="0"/>
        <v>0.0844294347671525</v>
      </c>
    </row>
    <row r="32" spans="2:3" ht="249.75">
      <c r="B32" s="41">
        <v>28</v>
      </c>
      <c r="C32" s="40">
        <f t="shared" si="0"/>
        <v>0.08755645086963963</v>
      </c>
    </row>
    <row r="33" spans="2:3" ht="249.75">
      <c r="B33" s="41">
        <v>29</v>
      </c>
      <c r="C33" s="40">
        <f t="shared" si="0"/>
        <v>0.09068346697212676</v>
      </c>
    </row>
    <row r="34" spans="2:3" ht="249.75">
      <c r="B34" s="41">
        <v>30</v>
      </c>
      <c r="C34" s="40">
        <f t="shared" si="0"/>
        <v>0.0938104830746139</v>
      </c>
    </row>
    <row r="35" spans="2:3" ht="249.75">
      <c r="B35" s="41">
        <v>31</v>
      </c>
      <c r="C35" s="40">
        <f t="shared" si="0"/>
        <v>0.09693749917710102</v>
      </c>
    </row>
    <row r="36" spans="2:3" ht="249.75">
      <c r="B36" s="41">
        <v>32</v>
      </c>
      <c r="C36" s="40">
        <f t="shared" si="0"/>
        <v>0.10006451527958815</v>
      </c>
    </row>
    <row r="37" spans="2:3" ht="249.75">
      <c r="B37" s="41">
        <v>33</v>
      </c>
      <c r="C37" s="40">
        <f t="shared" si="0"/>
        <v>0.10319153138207528</v>
      </c>
    </row>
    <row r="38" spans="2:3" ht="249.75">
      <c r="B38" s="41">
        <v>34</v>
      </c>
      <c r="C38" s="40">
        <f t="shared" si="0"/>
        <v>0.1063185474845624</v>
      </c>
    </row>
    <row r="39" spans="2:3" ht="249.75">
      <c r="B39" s="41">
        <v>35</v>
      </c>
      <c r="C39" s="40">
        <f t="shared" si="0"/>
        <v>0.10944556358704954</v>
      </c>
    </row>
    <row r="40" spans="2:3" ht="249.75">
      <c r="B40" s="41">
        <v>36</v>
      </c>
      <c r="C40" s="40">
        <f t="shared" si="0"/>
        <v>0.11257257968953667</v>
      </c>
    </row>
    <row r="41" spans="2:3" ht="249.75">
      <c r="B41" s="41">
        <v>37</v>
      </c>
      <c r="C41" s="40">
        <f t="shared" si="0"/>
        <v>0.1156995957920238</v>
      </c>
    </row>
    <row r="42" spans="2:3" ht="249.75">
      <c r="B42" s="41">
        <v>38</v>
      </c>
      <c r="C42" s="40">
        <f t="shared" si="0"/>
        <v>0.11882661189451094</v>
      </c>
    </row>
    <row r="43" spans="2:3" ht="249.75">
      <c r="B43" s="41">
        <v>39</v>
      </c>
      <c r="C43" s="40">
        <f t="shared" si="0"/>
        <v>0.12195362799699806</v>
      </c>
    </row>
    <row r="44" spans="2:3" ht="249.75">
      <c r="B44" s="41">
        <v>40</v>
      </c>
      <c r="C44" s="40">
        <f t="shared" si="0"/>
        <v>0.1250806440994852</v>
      </c>
    </row>
    <row r="45" spans="2:3" ht="249.75">
      <c r="B45" s="41">
        <v>41</v>
      </c>
      <c r="C45" s="40">
        <f t="shared" si="0"/>
        <v>0.12820766020197233</v>
      </c>
    </row>
    <row r="46" spans="2:3" ht="249.75">
      <c r="B46" s="42">
        <v>42</v>
      </c>
      <c r="C46" s="40">
        <f t="shared" si="0"/>
        <v>0.13133467630445944</v>
      </c>
    </row>
    <row r="47" spans="2:3" ht="25.5" customHeight="1">
      <c r="B47" s="43"/>
      <c r="C47" s="44"/>
    </row>
  </sheetData>
  <printOptions/>
  <pageMargins left="0.39375" right="0.39375" top="0.39375" bottom="0.393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2013-01-10T07:40:12Z</dcterms:created>
  <dcterms:modified xsi:type="dcterms:W3CDTF">2013-01-18T15:57:50Z</dcterms:modified>
  <cp:category/>
  <cp:version/>
  <cp:contentType/>
  <cp:contentStatus/>
</cp:coreProperties>
</file>